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Кубок НКП" sheetId="1" r:id="rId1"/>
    <sheet name="Рейтинг AiR" sheetId="2" r:id="rId2"/>
    <sheet name="Ветеран L" sheetId="3" r:id="rId3"/>
    <sheet name="Ветеран M" sheetId="4" r:id="rId4"/>
    <sheet name="Ветеран S" sheetId="5" r:id="rId5"/>
  </sheets>
  <definedNames/>
  <calcPr fullCalcOnLoad="1"/>
</workbook>
</file>

<file path=xl/sharedStrings.xml><?xml version="1.0" encoding="utf-8"?>
<sst xmlns="http://schemas.openxmlformats.org/spreadsheetml/2006/main" count="671" uniqueCount="135">
  <si>
    <t xml:space="preserve">Дата </t>
  </si>
  <si>
    <t>Протокол соревнований по аджилити</t>
  </si>
  <si>
    <t>Судья соревнований</t>
  </si>
  <si>
    <t>Организатор соревнований</t>
  </si>
  <si>
    <t>аджилити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</si>
  <si>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</si>
  <si>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</si>
  <si>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</si>
  <si>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</si>
  <si>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</si>
  <si>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t>Личное первенство</t>
  </si>
  <si>
    <r>
      <t>max</t>
    </r>
    <r>
      <rPr>
        <sz val="11"/>
        <rFont val="Arial Cyr"/>
        <family val="2"/>
      </rPr>
      <t xml:space="preserve"> время</t>
    </r>
  </si>
  <si>
    <t>L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</si>
  <si>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</si>
  <si>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</si>
  <si>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</si>
  <si>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</si>
  <si>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</si>
  <si>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</si>
  <si>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</si>
  <si>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</si>
  <si>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</si>
  <si>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</si>
  <si>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</si>
  <si>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</si>
  <si>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Томилова Мария</t>
  </si>
  <si>
    <t>б\к</t>
  </si>
  <si>
    <t>шпиц</t>
  </si>
  <si>
    <t>Мастер</t>
  </si>
  <si>
    <t>шелти</t>
  </si>
  <si>
    <t>Чикаго</t>
  </si>
  <si>
    <t>ф\т</t>
  </si>
  <si>
    <t>Морозова Светлана</t>
  </si>
  <si>
    <t>тервюрен</t>
  </si>
  <si>
    <t>Гушан Ольга</t>
  </si>
  <si>
    <t>Жаклин</t>
  </si>
  <si>
    <t>цв\шн</t>
  </si>
  <si>
    <t>Леон</t>
  </si>
  <si>
    <t>Щербакова Ольга</t>
  </si>
  <si>
    <t>Феличе</t>
  </si>
  <si>
    <t>Филатова Елена</t>
  </si>
  <si>
    <t>пудель</t>
  </si>
  <si>
    <t>Порш</t>
  </si>
  <si>
    <t>Улыбина Маргарита</t>
  </si>
  <si>
    <t>Марго</t>
  </si>
  <si>
    <t>бигль</t>
  </si>
  <si>
    <t>Свит Юлия</t>
  </si>
  <si>
    <t>Ника</t>
  </si>
  <si>
    <t>Пирогова Наталья</t>
  </si>
  <si>
    <t>Райз</t>
  </si>
  <si>
    <t>Шульга Татьяна</t>
  </si>
  <si>
    <t>Коррида</t>
  </si>
  <si>
    <t>Туманова Светлана</t>
  </si>
  <si>
    <t>Бейкон</t>
  </si>
  <si>
    <t>Рикки</t>
  </si>
  <si>
    <t>Скиппи</t>
  </si>
  <si>
    <t>Юкси</t>
  </si>
  <si>
    <t>метис</t>
  </si>
  <si>
    <t>Повалищева Екатерина</t>
  </si>
  <si>
    <t>Мешкова Елена</t>
  </si>
  <si>
    <t>Джасти</t>
  </si>
  <si>
    <t>Насонова Светлана</t>
  </si>
  <si>
    <t>Нина Ричи</t>
  </si>
  <si>
    <t>дрт</t>
  </si>
  <si>
    <t>Патрикеева Ольга</t>
  </si>
  <si>
    <t>Ульф</t>
  </si>
  <si>
    <t>Джерри Ли</t>
  </si>
  <si>
    <t>Осборн</t>
  </si>
  <si>
    <t>S</t>
  </si>
  <si>
    <t>M</t>
  </si>
  <si>
    <t>Кубок НКП</t>
  </si>
  <si>
    <t>номинация</t>
  </si>
  <si>
    <t>БК</t>
  </si>
  <si>
    <t>БО</t>
  </si>
  <si>
    <t>СОП</t>
  </si>
  <si>
    <t>ШЕЛ</t>
  </si>
  <si>
    <t>ФПД</t>
  </si>
  <si>
    <t>ШП</t>
  </si>
  <si>
    <t>Томми</t>
  </si>
  <si>
    <t>Смирнова Дарья</t>
  </si>
  <si>
    <t>категория</t>
  </si>
  <si>
    <t>Марти</t>
  </si>
  <si>
    <t>ВЕТЕРАН</t>
  </si>
  <si>
    <t>Год рождения собаки</t>
  </si>
  <si>
    <t>Алесенко Михаил</t>
  </si>
  <si>
    <t>Лисицына Ольга</t>
  </si>
  <si>
    <t>грюнендаль</t>
  </si>
  <si>
    <t>эрд.терьер</t>
  </si>
  <si>
    <t>вольфшпиц</t>
  </si>
  <si>
    <t>Хебил</t>
  </si>
  <si>
    <t>Вики</t>
  </si>
  <si>
    <t>Артемида</t>
  </si>
  <si>
    <t>Виктерис</t>
  </si>
  <si>
    <t>Дива</t>
  </si>
  <si>
    <t>Электровеник</t>
  </si>
  <si>
    <t>Кобалия Владимир</t>
  </si>
  <si>
    <t>Семина Светлана</t>
  </si>
  <si>
    <t>Лапшина Ирина</t>
  </si>
  <si>
    <t>Москова Елена</t>
  </si>
  <si>
    <t>Коновалова Ксения</t>
  </si>
  <si>
    <t>пир.овч</t>
  </si>
  <si>
    <t>б\т</t>
  </si>
  <si>
    <t>Рони</t>
  </si>
  <si>
    <t>Ермак</t>
  </si>
  <si>
    <t>Бесси</t>
  </si>
  <si>
    <t>Велга</t>
  </si>
  <si>
    <t>Стэнли</t>
  </si>
  <si>
    <t>Ясмин</t>
  </si>
  <si>
    <t>Вилли</t>
  </si>
  <si>
    <t>Шифт</t>
  </si>
  <si>
    <t>М</t>
  </si>
  <si>
    <t>Тимофеева Инесса</t>
  </si>
  <si>
    <t>папийон</t>
  </si>
  <si>
    <t xml:space="preserve">ф\т </t>
  </si>
  <si>
    <t>цв\пинчер</t>
  </si>
  <si>
    <t>Чапай</t>
  </si>
  <si>
    <t>Челина</t>
  </si>
  <si>
    <t>Гордый Лис</t>
  </si>
  <si>
    <t>Я Фея</t>
  </si>
  <si>
    <t>Харлей</t>
  </si>
  <si>
    <t>Кензо Интенс</t>
  </si>
  <si>
    <t>Горбунова Людмила</t>
  </si>
  <si>
    <t>Зарина</t>
  </si>
  <si>
    <t>Кочетова Елена</t>
  </si>
  <si>
    <t>Бона Джон</t>
  </si>
  <si>
    <t>Твисти Снитч</t>
  </si>
  <si>
    <t>Трейси Винд</t>
  </si>
  <si>
    <t>Экси</t>
  </si>
  <si>
    <t>Бирюкова Екатерина</t>
  </si>
  <si>
    <t>Барановская Елена</t>
  </si>
  <si>
    <t>Алиса</t>
  </si>
  <si>
    <t>Циния</t>
  </si>
  <si>
    <t>Арабеска</t>
  </si>
  <si>
    <t>Конти</t>
  </si>
  <si>
    <t>Дарума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</si>
</sst>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b/>
      <i/>
      <sz val="14"/>
      <name val="Arial Cyr"/>
      <family val="2"/>
    </font>
    <font>
      <sz val="10"/>
      <color indexed="10"/>
      <name val="Arial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sz val="9"/>
      <name val="Arial"/>
      <family val="2"/>
    </font>
    <font>
      <b/>
      <sz val="28"/>
      <name val="Arial"/>
      <family val="2"/>
    </font>
    <font>
      <b/>
      <sz val="1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9" fillId="33" borderId="0" xfId="0" applyFont="1" applyFill="1" applyAlignment="1">
      <alignment/>
    </xf>
    <xf numFmtId="2" fontId="0" fillId="0" borderId="10" xfId="0" applyNumberForma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13" fillId="33" borderId="10" xfId="0" applyFont="1" applyFill="1" applyBorder="1" applyAlignment="1">
      <alignment horizontal="center" textRotation="90" wrapText="1"/>
    </xf>
    <xf numFmtId="0" fontId="14" fillId="33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Continuous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1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textRotation="255"/>
    </xf>
    <xf numFmtId="0" fontId="6" fillId="33" borderId="12" xfId="0" applyFont="1" applyFill="1" applyBorder="1" applyAlignment="1">
      <alignment/>
    </xf>
    <xf numFmtId="49" fontId="0" fillId="33" borderId="12" xfId="0" applyNumberFormat="1" applyFill="1" applyBorder="1" applyAlignment="1">
      <alignment wrapText="1"/>
    </xf>
    <xf numFmtId="49" fontId="13" fillId="33" borderId="13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8" fillId="34" borderId="0" xfId="0" applyFont="1" applyFill="1" applyAlignment="1">
      <alignment/>
    </xf>
    <xf numFmtId="0" fontId="20" fillId="34" borderId="0" xfId="0" applyFont="1" applyFill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9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zoomScalePageLayoutView="0" workbookViewId="0" topLeftCell="A13">
      <selection activeCell="B25" sqref="B25:F27"/>
    </sheetView>
  </sheetViews>
  <sheetFormatPr defaultColWidth="9.140625" defaultRowHeight="12.75"/>
  <cols>
    <col min="1" max="1" width="3.421875" style="0" customWidth="1"/>
    <col min="2" max="2" width="24.421875" style="0" customWidth="1"/>
    <col min="3" max="3" width="5.421875" style="0" customWidth="1"/>
    <col min="4" max="4" width="11.00390625" style="0" customWidth="1"/>
    <col min="5" max="5" width="13.7109375" style="0" customWidth="1"/>
    <col min="6" max="6" width="4.57421875" style="0" customWidth="1"/>
    <col min="8" max="8" width="6.8515625" style="0" customWidth="1"/>
    <col min="9" max="9" width="6.57421875" style="0" customWidth="1"/>
    <col min="10" max="10" width="7.28125" style="0" customWidth="1"/>
    <col min="11" max="11" width="4.00390625" style="0" customWidth="1"/>
    <col min="12" max="12" width="0.42578125" style="0" customWidth="1"/>
    <col min="13" max="13" width="6.8515625" style="0" customWidth="1"/>
    <col min="14" max="15" width="6.421875" style="0" customWidth="1"/>
    <col min="16" max="16" width="7.00390625" style="0" customWidth="1"/>
    <col min="17" max="17" width="3.421875" style="0" customWidth="1"/>
    <col min="18" max="18" width="0.5625" style="0" customWidth="1"/>
    <col min="19" max="19" width="6.8515625" style="0" customWidth="1"/>
    <col min="20" max="20" width="8.00390625" style="0" customWidth="1"/>
    <col min="21" max="21" width="4.57421875" style="0" customWidth="1"/>
  </cols>
  <sheetData>
    <row r="1" spans="1:21" ht="20.25">
      <c r="A1" s="1" t="s">
        <v>0</v>
      </c>
      <c r="B1" s="2">
        <v>40549</v>
      </c>
      <c r="C1" s="3" t="s">
        <v>1</v>
      </c>
      <c r="D1" s="4"/>
      <c r="E1" s="5"/>
      <c r="F1" s="5"/>
      <c r="G1" s="5"/>
      <c r="H1" s="5"/>
      <c r="I1" s="4"/>
      <c r="J1" s="4"/>
      <c r="K1" s="6"/>
      <c r="L1" s="7"/>
      <c r="M1" s="48" t="s">
        <v>70</v>
      </c>
      <c r="N1" s="49"/>
      <c r="O1" s="49"/>
      <c r="P1" s="49"/>
      <c r="Q1" s="49"/>
      <c r="R1" s="49"/>
      <c r="S1" s="50"/>
      <c r="T1" s="8"/>
      <c r="U1" s="4"/>
    </row>
    <row r="2" spans="1:21" ht="15.75">
      <c r="A2" s="9" t="s">
        <v>2</v>
      </c>
      <c r="B2" s="8"/>
      <c r="C2" s="51"/>
      <c r="D2" s="52"/>
      <c r="E2" s="53"/>
      <c r="F2" s="40"/>
      <c r="G2" s="8"/>
      <c r="H2" s="10"/>
      <c r="I2" s="10"/>
      <c r="J2" s="11" t="s">
        <v>3</v>
      </c>
      <c r="K2" s="10"/>
      <c r="L2" s="12"/>
      <c r="M2" s="10"/>
      <c r="N2" s="10"/>
      <c r="O2" s="10"/>
      <c r="P2" s="13"/>
      <c r="Q2" s="14"/>
      <c r="R2" s="14"/>
      <c r="S2" s="14"/>
      <c r="T2" s="5"/>
      <c r="U2" s="10"/>
    </row>
    <row r="3" spans="1:21" ht="18">
      <c r="A3" s="8"/>
      <c r="B3" s="8"/>
      <c r="C3" s="8"/>
      <c r="D3" s="8"/>
      <c r="E3" s="8"/>
      <c r="F3" s="8"/>
      <c r="G3" s="8"/>
      <c r="H3" s="15" t="s">
        <v>4</v>
      </c>
      <c r="I3" s="8"/>
      <c r="J3" s="8"/>
      <c r="K3" s="10"/>
      <c r="L3" s="12"/>
      <c r="M3" s="8"/>
      <c r="N3" s="15" t="s">
        <v>5</v>
      </c>
      <c r="O3" s="8"/>
      <c r="P3" s="8"/>
      <c r="Q3" s="10"/>
      <c r="R3" s="10"/>
      <c r="S3" s="10"/>
      <c r="T3" s="10"/>
      <c r="U3" s="10"/>
    </row>
    <row r="4" spans="1:21" ht="14.25">
      <c r="A4" s="10"/>
      <c r="B4" s="8"/>
      <c r="C4" s="8"/>
      <c r="D4" s="8"/>
      <c r="E4" s="8"/>
      <c r="F4" s="8"/>
      <c r="G4" s="16" t="s">
        <v>6</v>
      </c>
      <c r="H4" s="10"/>
      <c r="I4" s="10"/>
      <c r="J4" s="17">
        <v>165</v>
      </c>
      <c r="K4" s="10"/>
      <c r="L4" s="12"/>
      <c r="M4" s="16" t="s">
        <v>6</v>
      </c>
      <c r="N4" s="10"/>
      <c r="O4" s="10"/>
      <c r="P4" s="17">
        <v>152</v>
      </c>
      <c r="Q4" s="10"/>
      <c r="R4" s="10"/>
      <c r="S4" s="10"/>
      <c r="T4" s="10"/>
      <c r="U4" s="10"/>
    </row>
    <row r="5" spans="1:21" ht="14.25">
      <c r="A5" s="10"/>
      <c r="B5" s="18" t="s">
        <v>7</v>
      </c>
      <c r="C5" s="36"/>
      <c r="D5" s="35">
        <f>MAX(A10:A115)</f>
        <v>79</v>
      </c>
      <c r="E5" s="8"/>
      <c r="F5" s="8"/>
      <c r="G5" s="16" t="s">
        <v>8</v>
      </c>
      <c r="H5" s="10"/>
      <c r="I5" s="10"/>
      <c r="J5" s="19">
        <f>J4/J6</f>
        <v>3.9285714285714284</v>
      </c>
      <c r="K5" s="10"/>
      <c r="L5" s="12"/>
      <c r="M5" s="16" t="s">
        <v>8</v>
      </c>
      <c r="N5" s="10"/>
      <c r="O5" s="10"/>
      <c r="P5" s="19">
        <f>P4/P6</f>
        <v>4.222222222222222</v>
      </c>
      <c r="Q5" s="10"/>
      <c r="R5" s="10"/>
      <c r="S5" s="10"/>
      <c r="T5" s="10"/>
      <c r="U5" s="10"/>
    </row>
    <row r="6" spans="1:21" ht="14.25">
      <c r="A6" s="10"/>
      <c r="B6" s="8"/>
      <c r="C6" s="8"/>
      <c r="D6" s="8"/>
      <c r="E6" s="8"/>
      <c r="F6" s="8"/>
      <c r="G6" s="20" t="s">
        <v>9</v>
      </c>
      <c r="H6" s="8"/>
      <c r="I6" s="10"/>
      <c r="J6" s="21">
        <v>42</v>
      </c>
      <c r="K6" s="10"/>
      <c r="L6" s="12"/>
      <c r="M6" s="20" t="s">
        <v>9</v>
      </c>
      <c r="N6" s="10"/>
      <c r="O6" s="10"/>
      <c r="P6" s="21">
        <v>36</v>
      </c>
      <c r="Q6" s="10"/>
      <c r="R6" s="10"/>
      <c r="S6" s="10"/>
      <c r="T6" s="10"/>
      <c r="U6" s="10"/>
    </row>
    <row r="7" spans="1:21" ht="16.5">
      <c r="A7" s="8"/>
      <c r="B7" s="22" t="s">
        <v>10</v>
      </c>
      <c r="C7" s="8"/>
      <c r="D7" s="8"/>
      <c r="E7" s="8"/>
      <c r="F7" s="8"/>
      <c r="G7" s="9" t="s">
        <v>11</v>
      </c>
      <c r="H7" s="8"/>
      <c r="I7" s="8"/>
      <c r="J7" s="23">
        <v>65</v>
      </c>
      <c r="K7" s="10"/>
      <c r="L7" s="12"/>
      <c r="M7" s="9" t="s">
        <v>11</v>
      </c>
      <c r="N7" s="8"/>
      <c r="O7" s="10"/>
      <c r="P7" s="17">
        <v>55</v>
      </c>
      <c r="Q7" s="10"/>
      <c r="R7" s="10"/>
      <c r="S7" s="54"/>
      <c r="T7" s="54"/>
      <c r="U7" s="10"/>
    </row>
    <row r="8" spans="1:21" ht="75.75">
      <c r="A8" s="24" t="s">
        <v>13</v>
      </c>
      <c r="B8" s="25" t="s">
        <v>14</v>
      </c>
      <c r="C8" s="24" t="s">
        <v>71</v>
      </c>
      <c r="D8" s="25" t="s">
        <v>15</v>
      </c>
      <c r="E8" s="41" t="s">
        <v>16</v>
      </c>
      <c r="F8" s="24" t="s">
        <v>80</v>
      </c>
      <c r="G8" s="27" t="s">
        <v>17</v>
      </c>
      <c r="H8" s="28" t="s">
        <v>18</v>
      </c>
      <c r="I8" s="27" t="s">
        <v>19</v>
      </c>
      <c r="J8" s="29" t="s">
        <v>20</v>
      </c>
      <c r="K8" s="30" t="s">
        <v>21</v>
      </c>
      <c r="L8" s="31"/>
      <c r="M8" s="27" t="s">
        <v>17</v>
      </c>
      <c r="N8" s="28" t="s">
        <v>18</v>
      </c>
      <c r="O8" s="27" t="s">
        <v>19</v>
      </c>
      <c r="P8" s="29" t="s">
        <v>20</v>
      </c>
      <c r="Q8" s="30" t="s">
        <v>21</v>
      </c>
      <c r="R8" s="32"/>
      <c r="S8" s="33" t="s">
        <v>22</v>
      </c>
      <c r="T8" s="33" t="s">
        <v>23</v>
      </c>
      <c r="U8" s="24" t="s">
        <v>24</v>
      </c>
    </row>
    <row r="9" spans="1:21" ht="12.75">
      <c r="A9" s="34">
        <v>12</v>
      </c>
      <c r="B9" s="42" t="s">
        <v>52</v>
      </c>
      <c r="C9" s="34" t="s">
        <v>72</v>
      </c>
      <c r="D9" s="42" t="s">
        <v>26</v>
      </c>
      <c r="E9" s="42" t="s">
        <v>55</v>
      </c>
      <c r="F9" s="43" t="s">
        <v>12</v>
      </c>
      <c r="G9" s="34">
        <v>0</v>
      </c>
      <c r="H9" s="34">
        <v>31.87</v>
      </c>
      <c r="I9" s="34">
        <f aca="true" t="shared" si="0" ref="I9:I40">IF((H9-$J$6)&gt;0,H9-$J$6,0)</f>
        <v>0</v>
      </c>
      <c r="J9" s="34">
        <f aca="true" t="shared" si="1" ref="J9:J40">I9+G9</f>
        <v>0</v>
      </c>
      <c r="K9" s="34"/>
      <c r="L9" s="34"/>
      <c r="M9" s="34">
        <v>0</v>
      </c>
      <c r="N9" s="34">
        <v>30.45</v>
      </c>
      <c r="O9" s="34">
        <f aca="true" t="shared" si="2" ref="O9:O40">IF((N9-$P$6)&gt;0,N9-$P$6,0)</f>
        <v>0</v>
      </c>
      <c r="P9" s="34">
        <f aca="true" t="shared" si="3" ref="P9:P40">O9+M9</f>
        <v>0</v>
      </c>
      <c r="Q9" s="34"/>
      <c r="R9" s="34"/>
      <c r="S9" s="34">
        <f aca="true" t="shared" si="4" ref="S9:S40">P9+J9</f>
        <v>0</v>
      </c>
      <c r="T9" s="34">
        <f aca="true" t="shared" si="5" ref="T9:T23">N9+H9</f>
        <v>62.32</v>
      </c>
      <c r="U9" s="34"/>
    </row>
    <row r="10" spans="1:21" ht="12.75">
      <c r="A10" s="34">
        <v>32</v>
      </c>
      <c r="B10" s="34" t="s">
        <v>123</v>
      </c>
      <c r="C10" s="34" t="s">
        <v>72</v>
      </c>
      <c r="D10" s="34" t="s">
        <v>26</v>
      </c>
      <c r="E10" s="34" t="s">
        <v>127</v>
      </c>
      <c r="F10" s="43" t="s">
        <v>12</v>
      </c>
      <c r="G10" s="38">
        <v>0</v>
      </c>
      <c r="H10" s="38">
        <v>32.09</v>
      </c>
      <c r="I10" s="34">
        <f t="shared" si="0"/>
        <v>0</v>
      </c>
      <c r="J10" s="34">
        <f t="shared" si="1"/>
        <v>0</v>
      </c>
      <c r="K10" s="38"/>
      <c r="L10" s="38"/>
      <c r="M10" s="38">
        <v>0</v>
      </c>
      <c r="N10" s="38">
        <v>30.4</v>
      </c>
      <c r="O10" s="38">
        <f t="shared" si="2"/>
        <v>0</v>
      </c>
      <c r="P10" s="38">
        <f t="shared" si="3"/>
        <v>0</v>
      </c>
      <c r="Q10" s="34"/>
      <c r="R10" s="38"/>
      <c r="S10" s="38">
        <f t="shared" si="4"/>
        <v>0</v>
      </c>
      <c r="T10" s="38">
        <f t="shared" si="5"/>
        <v>62.49</v>
      </c>
      <c r="U10" s="34"/>
    </row>
    <row r="11" spans="1:21" ht="12.75">
      <c r="A11" s="34">
        <v>22</v>
      </c>
      <c r="B11" s="42" t="s">
        <v>52</v>
      </c>
      <c r="C11" s="34" t="s">
        <v>72</v>
      </c>
      <c r="D11" s="42" t="s">
        <v>26</v>
      </c>
      <c r="E11" s="42" t="s">
        <v>54</v>
      </c>
      <c r="F11" s="43" t="s">
        <v>12</v>
      </c>
      <c r="G11" s="34">
        <v>0</v>
      </c>
      <c r="H11" s="34">
        <v>34.35</v>
      </c>
      <c r="I11" s="34">
        <f t="shared" si="0"/>
        <v>0</v>
      </c>
      <c r="J11" s="34">
        <f t="shared" si="1"/>
        <v>0</v>
      </c>
      <c r="K11" s="34"/>
      <c r="L11" s="34"/>
      <c r="M11" s="34">
        <v>0</v>
      </c>
      <c r="N11" s="34">
        <v>30.35</v>
      </c>
      <c r="O11" s="34">
        <f t="shared" si="2"/>
        <v>0</v>
      </c>
      <c r="P11" s="34">
        <f t="shared" si="3"/>
        <v>0</v>
      </c>
      <c r="Q11" s="34"/>
      <c r="R11" s="34"/>
      <c r="S11" s="34">
        <f t="shared" si="4"/>
        <v>0</v>
      </c>
      <c r="T11" s="34">
        <f t="shared" si="5"/>
        <v>64.7</v>
      </c>
      <c r="U11" s="34"/>
    </row>
    <row r="12" spans="1:21" ht="12.75">
      <c r="A12" s="34">
        <v>2</v>
      </c>
      <c r="B12" s="42" t="s">
        <v>52</v>
      </c>
      <c r="C12" s="34" t="s">
        <v>72</v>
      </c>
      <c r="D12" s="42" t="s">
        <v>26</v>
      </c>
      <c r="E12" s="42" t="s">
        <v>53</v>
      </c>
      <c r="F12" s="43" t="s">
        <v>12</v>
      </c>
      <c r="G12" s="34">
        <v>0</v>
      </c>
      <c r="H12" s="34">
        <v>35.62</v>
      </c>
      <c r="I12" s="34">
        <f t="shared" si="0"/>
        <v>0</v>
      </c>
      <c r="J12" s="34">
        <f t="shared" si="1"/>
        <v>0</v>
      </c>
      <c r="K12" s="34"/>
      <c r="L12" s="34"/>
      <c r="M12" s="34">
        <v>0</v>
      </c>
      <c r="N12" s="34">
        <v>32.68</v>
      </c>
      <c r="O12" s="34">
        <f t="shared" si="2"/>
        <v>0</v>
      </c>
      <c r="P12" s="34">
        <f t="shared" si="3"/>
        <v>0</v>
      </c>
      <c r="Q12" s="34"/>
      <c r="R12" s="34"/>
      <c r="S12" s="34">
        <f t="shared" si="4"/>
        <v>0</v>
      </c>
      <c r="T12" s="34">
        <f t="shared" si="5"/>
        <v>68.3</v>
      </c>
      <c r="U12" s="34"/>
    </row>
    <row r="13" spans="1:21" ht="12.75">
      <c r="A13" s="34">
        <v>26</v>
      </c>
      <c r="B13" s="34" t="s">
        <v>58</v>
      </c>
      <c r="C13" s="34" t="s">
        <v>72</v>
      </c>
      <c r="D13" s="34" t="s">
        <v>26</v>
      </c>
      <c r="E13" s="34" t="s">
        <v>92</v>
      </c>
      <c r="F13" s="43" t="s">
        <v>12</v>
      </c>
      <c r="G13" s="34">
        <v>10</v>
      </c>
      <c r="H13" s="34">
        <v>36.65</v>
      </c>
      <c r="I13" s="34">
        <f t="shared" si="0"/>
        <v>0</v>
      </c>
      <c r="J13" s="34">
        <f t="shared" si="1"/>
        <v>10</v>
      </c>
      <c r="K13" s="34"/>
      <c r="L13" s="34"/>
      <c r="M13" s="34">
        <v>0</v>
      </c>
      <c r="N13" s="34">
        <v>32.4</v>
      </c>
      <c r="O13" s="34">
        <f t="shared" si="2"/>
        <v>0</v>
      </c>
      <c r="P13" s="34">
        <f t="shared" si="3"/>
        <v>0</v>
      </c>
      <c r="Q13" s="34"/>
      <c r="R13" s="34"/>
      <c r="S13" s="34">
        <f t="shared" si="4"/>
        <v>10</v>
      </c>
      <c r="T13" s="34">
        <f t="shared" si="5"/>
        <v>69.05</v>
      </c>
      <c r="U13" s="34"/>
    </row>
    <row r="14" spans="1:21" ht="12.75">
      <c r="A14" s="34">
        <v>1</v>
      </c>
      <c r="B14" s="42" t="s">
        <v>79</v>
      </c>
      <c r="C14" s="34" t="s">
        <v>72</v>
      </c>
      <c r="D14" s="42" t="s">
        <v>26</v>
      </c>
      <c r="E14" s="42" t="s">
        <v>125</v>
      </c>
      <c r="F14" s="43" t="s">
        <v>12</v>
      </c>
      <c r="G14" s="34">
        <v>0</v>
      </c>
      <c r="H14" s="34">
        <v>40.97</v>
      </c>
      <c r="I14" s="34">
        <f t="shared" si="0"/>
        <v>0</v>
      </c>
      <c r="J14" s="34">
        <f t="shared" si="1"/>
        <v>0</v>
      </c>
      <c r="K14" s="34"/>
      <c r="L14" s="34"/>
      <c r="M14" s="34">
        <v>5</v>
      </c>
      <c r="N14" s="34">
        <v>41.1</v>
      </c>
      <c r="O14" s="34">
        <f t="shared" si="2"/>
        <v>5.100000000000001</v>
      </c>
      <c r="P14" s="34">
        <f t="shared" si="3"/>
        <v>10.100000000000001</v>
      </c>
      <c r="Q14" s="34"/>
      <c r="R14" s="34"/>
      <c r="S14" s="34">
        <f t="shared" si="4"/>
        <v>10.100000000000001</v>
      </c>
      <c r="T14" s="34">
        <f t="shared" si="5"/>
        <v>82.07</v>
      </c>
      <c r="U14" s="34"/>
    </row>
    <row r="15" spans="1:21" ht="12.75">
      <c r="A15" s="34">
        <v>43</v>
      </c>
      <c r="B15" s="42" t="s">
        <v>52</v>
      </c>
      <c r="C15" s="34" t="s">
        <v>72</v>
      </c>
      <c r="D15" s="42" t="s">
        <v>26</v>
      </c>
      <c r="E15" s="42" t="s">
        <v>104</v>
      </c>
      <c r="F15" s="43" t="s">
        <v>110</v>
      </c>
      <c r="G15" s="38">
        <v>5</v>
      </c>
      <c r="H15" s="38">
        <v>33.39</v>
      </c>
      <c r="I15" s="34">
        <f t="shared" si="0"/>
        <v>0</v>
      </c>
      <c r="J15" s="34">
        <f t="shared" si="1"/>
        <v>5</v>
      </c>
      <c r="K15" s="34"/>
      <c r="L15" s="34"/>
      <c r="M15" s="34">
        <v>5</v>
      </c>
      <c r="N15" s="34">
        <v>37.84</v>
      </c>
      <c r="O15" s="34">
        <f t="shared" si="2"/>
        <v>1.8400000000000034</v>
      </c>
      <c r="P15" s="34">
        <f t="shared" si="3"/>
        <v>6.840000000000003</v>
      </c>
      <c r="Q15" s="34"/>
      <c r="R15" s="34"/>
      <c r="S15" s="34">
        <f t="shared" si="4"/>
        <v>11.840000000000003</v>
      </c>
      <c r="T15" s="34">
        <f t="shared" si="5"/>
        <v>71.23</v>
      </c>
      <c r="U15" s="34"/>
    </row>
    <row r="16" spans="1:21" ht="12.75">
      <c r="A16" s="34">
        <v>23</v>
      </c>
      <c r="B16" s="34" t="s">
        <v>59</v>
      </c>
      <c r="C16" s="34" t="s">
        <v>72</v>
      </c>
      <c r="D16" s="34" t="s">
        <v>26</v>
      </c>
      <c r="E16" s="34" t="s">
        <v>60</v>
      </c>
      <c r="F16" s="43" t="s">
        <v>12</v>
      </c>
      <c r="G16" s="34">
        <v>0</v>
      </c>
      <c r="H16" s="34">
        <v>36.93</v>
      </c>
      <c r="I16" s="34">
        <f t="shared" si="0"/>
        <v>0</v>
      </c>
      <c r="J16" s="34">
        <f t="shared" si="1"/>
        <v>0</v>
      </c>
      <c r="K16" s="34"/>
      <c r="L16" s="34"/>
      <c r="M16" s="34">
        <v>100</v>
      </c>
      <c r="N16" s="34"/>
      <c r="O16" s="34">
        <f t="shared" si="2"/>
        <v>0</v>
      </c>
      <c r="P16" s="34">
        <f t="shared" si="3"/>
        <v>100</v>
      </c>
      <c r="Q16" s="34"/>
      <c r="R16" s="34"/>
      <c r="S16" s="34">
        <f t="shared" si="4"/>
        <v>100</v>
      </c>
      <c r="T16" s="34">
        <f t="shared" si="5"/>
        <v>36.93</v>
      </c>
      <c r="U16" s="34"/>
    </row>
    <row r="17" spans="1:21" ht="12.75">
      <c r="A17" s="34">
        <v>25</v>
      </c>
      <c r="B17" s="34" t="s">
        <v>38</v>
      </c>
      <c r="C17" s="34" t="s">
        <v>72</v>
      </c>
      <c r="D17" s="34" t="s">
        <v>26</v>
      </c>
      <c r="E17" s="34" t="s">
        <v>39</v>
      </c>
      <c r="F17" s="43" t="s">
        <v>12</v>
      </c>
      <c r="G17" s="34">
        <v>100</v>
      </c>
      <c r="H17" s="34"/>
      <c r="I17" s="34">
        <f t="shared" si="0"/>
        <v>0</v>
      </c>
      <c r="J17" s="34">
        <f t="shared" si="1"/>
        <v>100</v>
      </c>
      <c r="K17" s="34"/>
      <c r="L17" s="34"/>
      <c r="M17" s="34">
        <v>5</v>
      </c>
      <c r="N17" s="34">
        <v>29.66</v>
      </c>
      <c r="O17" s="34">
        <f t="shared" si="2"/>
        <v>0</v>
      </c>
      <c r="P17" s="34">
        <f t="shared" si="3"/>
        <v>5</v>
      </c>
      <c r="Q17" s="34"/>
      <c r="R17" s="34"/>
      <c r="S17" s="34">
        <f t="shared" si="4"/>
        <v>105</v>
      </c>
      <c r="T17" s="34">
        <f t="shared" si="5"/>
        <v>29.66</v>
      </c>
      <c r="U17" s="34"/>
    </row>
    <row r="18" spans="1:21" ht="12.75">
      <c r="A18" s="34">
        <v>11</v>
      </c>
      <c r="B18" s="42" t="s">
        <v>79</v>
      </c>
      <c r="C18" s="34" t="s">
        <v>72</v>
      </c>
      <c r="D18" s="42" t="s">
        <v>26</v>
      </c>
      <c r="E18" s="42" t="s">
        <v>126</v>
      </c>
      <c r="F18" s="43" t="s">
        <v>12</v>
      </c>
      <c r="G18" s="34">
        <v>10</v>
      </c>
      <c r="H18" s="34">
        <v>38.27</v>
      </c>
      <c r="I18" s="34">
        <f t="shared" si="0"/>
        <v>0</v>
      </c>
      <c r="J18" s="34">
        <f t="shared" si="1"/>
        <v>10</v>
      </c>
      <c r="K18" s="34"/>
      <c r="L18" s="34"/>
      <c r="M18" s="34">
        <v>100</v>
      </c>
      <c r="N18" s="34"/>
      <c r="O18" s="34">
        <f t="shared" si="2"/>
        <v>0</v>
      </c>
      <c r="P18" s="34">
        <f t="shared" si="3"/>
        <v>100</v>
      </c>
      <c r="Q18" s="34"/>
      <c r="R18" s="34"/>
      <c r="S18" s="34">
        <f t="shared" si="4"/>
        <v>110</v>
      </c>
      <c r="T18" s="34">
        <f t="shared" si="5"/>
        <v>38.27</v>
      </c>
      <c r="U18" s="37"/>
    </row>
    <row r="19" spans="1:21" ht="12.75">
      <c r="A19" s="34">
        <v>28</v>
      </c>
      <c r="B19" s="34" t="s">
        <v>85</v>
      </c>
      <c r="C19" s="34" t="s">
        <v>72</v>
      </c>
      <c r="D19" s="34" t="s">
        <v>26</v>
      </c>
      <c r="E19" s="34" t="s">
        <v>94</v>
      </c>
      <c r="F19" s="43" t="s">
        <v>12</v>
      </c>
      <c r="G19" s="38">
        <v>10</v>
      </c>
      <c r="H19" s="38">
        <v>49.67</v>
      </c>
      <c r="I19" s="34">
        <f t="shared" si="0"/>
        <v>7.670000000000002</v>
      </c>
      <c r="J19" s="34">
        <f t="shared" si="1"/>
        <v>17.67</v>
      </c>
      <c r="K19" s="34"/>
      <c r="L19" s="34"/>
      <c r="M19" s="34">
        <v>100</v>
      </c>
      <c r="N19" s="34"/>
      <c r="O19" s="34">
        <f t="shared" si="2"/>
        <v>0</v>
      </c>
      <c r="P19" s="34">
        <f t="shared" si="3"/>
        <v>100</v>
      </c>
      <c r="Q19" s="34"/>
      <c r="R19" s="34"/>
      <c r="S19" s="34">
        <f t="shared" si="4"/>
        <v>117.67</v>
      </c>
      <c r="T19" s="34">
        <f t="shared" si="5"/>
        <v>49.67</v>
      </c>
      <c r="U19" s="34"/>
    </row>
    <row r="20" spans="1:21" ht="12.75">
      <c r="A20" s="34">
        <v>17</v>
      </c>
      <c r="B20" s="34" t="s">
        <v>43</v>
      </c>
      <c r="C20" s="34" t="s">
        <v>72</v>
      </c>
      <c r="D20" s="34" t="s">
        <v>26</v>
      </c>
      <c r="E20" s="34" t="s">
        <v>91</v>
      </c>
      <c r="F20" s="43" t="s">
        <v>12</v>
      </c>
      <c r="G20" s="34">
        <v>30</v>
      </c>
      <c r="H20" s="34">
        <v>39.09</v>
      </c>
      <c r="I20" s="34">
        <f t="shared" si="0"/>
        <v>0</v>
      </c>
      <c r="J20" s="34">
        <f t="shared" si="1"/>
        <v>30</v>
      </c>
      <c r="K20" s="34"/>
      <c r="L20" s="34"/>
      <c r="M20" s="34">
        <v>100</v>
      </c>
      <c r="N20" s="34"/>
      <c r="O20" s="34">
        <f t="shared" si="2"/>
        <v>0</v>
      </c>
      <c r="P20" s="34">
        <f t="shared" si="3"/>
        <v>100</v>
      </c>
      <c r="Q20" s="34"/>
      <c r="R20" s="34"/>
      <c r="S20" s="34">
        <f t="shared" si="4"/>
        <v>130</v>
      </c>
      <c r="T20" s="34">
        <f t="shared" si="5"/>
        <v>39.09</v>
      </c>
      <c r="U20" s="34"/>
    </row>
    <row r="21" spans="1:21" ht="12.75">
      <c r="A21" s="34">
        <v>5</v>
      </c>
      <c r="B21" s="42" t="s">
        <v>25</v>
      </c>
      <c r="C21" s="34" t="s">
        <v>72</v>
      </c>
      <c r="D21" s="42" t="s">
        <v>26</v>
      </c>
      <c r="E21" s="42" t="s">
        <v>89</v>
      </c>
      <c r="F21" s="43" t="s">
        <v>12</v>
      </c>
      <c r="G21" s="34">
        <v>100</v>
      </c>
      <c r="H21" s="34"/>
      <c r="I21" s="34">
        <f t="shared" si="0"/>
        <v>0</v>
      </c>
      <c r="J21" s="34">
        <f t="shared" si="1"/>
        <v>100</v>
      </c>
      <c r="K21" s="34"/>
      <c r="L21" s="34"/>
      <c r="M21" s="34">
        <v>100</v>
      </c>
      <c r="N21" s="34"/>
      <c r="O21" s="34">
        <f t="shared" si="2"/>
        <v>0</v>
      </c>
      <c r="P21" s="34">
        <f t="shared" si="3"/>
        <v>100</v>
      </c>
      <c r="Q21" s="34"/>
      <c r="R21" s="34"/>
      <c r="S21" s="34">
        <f t="shared" si="4"/>
        <v>200</v>
      </c>
      <c r="T21" s="34">
        <f t="shared" si="5"/>
        <v>0</v>
      </c>
      <c r="U21" s="34"/>
    </row>
    <row r="22" spans="1:21" ht="12.75">
      <c r="A22" s="34">
        <v>9</v>
      </c>
      <c r="B22" s="34" t="s">
        <v>59</v>
      </c>
      <c r="C22" s="34" t="s">
        <v>72</v>
      </c>
      <c r="D22" s="34" t="s">
        <v>26</v>
      </c>
      <c r="E22" s="34" t="s">
        <v>90</v>
      </c>
      <c r="F22" s="43" t="s">
        <v>12</v>
      </c>
      <c r="G22" s="34">
        <v>100</v>
      </c>
      <c r="H22" s="34"/>
      <c r="I22" s="34">
        <f t="shared" si="0"/>
        <v>0</v>
      </c>
      <c r="J22" s="34">
        <f t="shared" si="1"/>
        <v>100</v>
      </c>
      <c r="K22" s="34"/>
      <c r="L22" s="34"/>
      <c r="M22" s="34">
        <v>100</v>
      </c>
      <c r="N22" s="34"/>
      <c r="O22" s="34">
        <f t="shared" si="2"/>
        <v>0</v>
      </c>
      <c r="P22" s="34">
        <f t="shared" si="3"/>
        <v>100</v>
      </c>
      <c r="Q22" s="34"/>
      <c r="R22" s="34"/>
      <c r="S22" s="34">
        <f t="shared" si="4"/>
        <v>200</v>
      </c>
      <c r="T22" s="34">
        <f t="shared" si="5"/>
        <v>0</v>
      </c>
      <c r="U22" s="34"/>
    </row>
    <row r="23" spans="1:21" ht="12.75">
      <c r="A23" s="34">
        <v>33</v>
      </c>
      <c r="B23" s="34" t="s">
        <v>128</v>
      </c>
      <c r="C23" s="34" t="s">
        <v>73</v>
      </c>
      <c r="D23" s="34" t="s">
        <v>33</v>
      </c>
      <c r="E23" s="34" t="s">
        <v>131</v>
      </c>
      <c r="F23" s="43" t="s">
        <v>12</v>
      </c>
      <c r="G23" s="38">
        <v>15</v>
      </c>
      <c r="H23" s="38">
        <v>47.94</v>
      </c>
      <c r="I23" s="34">
        <f t="shared" si="0"/>
        <v>5.939999999999998</v>
      </c>
      <c r="J23" s="34">
        <f t="shared" si="1"/>
        <v>20.939999999999998</v>
      </c>
      <c r="K23" s="38"/>
      <c r="L23" s="38"/>
      <c r="M23" s="38">
        <v>0</v>
      </c>
      <c r="N23" s="38">
        <v>37.66</v>
      </c>
      <c r="O23" s="38">
        <f t="shared" si="2"/>
        <v>1.6599999999999966</v>
      </c>
      <c r="P23" s="38">
        <f t="shared" si="3"/>
        <v>1.6599999999999966</v>
      </c>
      <c r="Q23" s="34"/>
      <c r="R23" s="38"/>
      <c r="S23" s="38">
        <f t="shared" si="4"/>
        <v>22.599999999999994</v>
      </c>
      <c r="T23" s="38">
        <f t="shared" si="5"/>
        <v>85.6</v>
      </c>
      <c r="U23" s="34"/>
    </row>
    <row r="24" spans="1:21" ht="12.75">
      <c r="A24" s="34">
        <v>34</v>
      </c>
      <c r="B24" s="34" t="s">
        <v>129</v>
      </c>
      <c r="C24" s="34" t="s">
        <v>73</v>
      </c>
      <c r="D24" s="34" t="s">
        <v>86</v>
      </c>
      <c r="E24" s="34" t="s">
        <v>132</v>
      </c>
      <c r="F24" s="43" t="s">
        <v>12</v>
      </c>
      <c r="G24" s="38">
        <v>100</v>
      </c>
      <c r="H24" s="38"/>
      <c r="I24" s="34">
        <f t="shared" si="0"/>
        <v>0</v>
      </c>
      <c r="J24" s="34">
        <f t="shared" si="1"/>
        <v>100</v>
      </c>
      <c r="K24" s="38"/>
      <c r="L24" s="38"/>
      <c r="M24" s="38">
        <v>5</v>
      </c>
      <c r="N24" s="38">
        <v>46.35</v>
      </c>
      <c r="O24" s="38">
        <f t="shared" si="2"/>
        <v>10.350000000000001</v>
      </c>
      <c r="P24" s="38">
        <f t="shared" si="3"/>
        <v>15.350000000000001</v>
      </c>
      <c r="Q24" s="34"/>
      <c r="R24" s="38"/>
      <c r="S24" s="38">
        <f t="shared" si="4"/>
        <v>115.35</v>
      </c>
      <c r="T24" s="38"/>
      <c r="U24" s="34"/>
    </row>
    <row r="25" spans="1:21" ht="12.75">
      <c r="A25" s="34">
        <v>56</v>
      </c>
      <c r="B25" s="34" t="s">
        <v>40</v>
      </c>
      <c r="C25" s="34" t="s">
        <v>74</v>
      </c>
      <c r="D25" s="34" t="s">
        <v>41</v>
      </c>
      <c r="E25" s="34" t="s">
        <v>42</v>
      </c>
      <c r="F25" s="43" t="s">
        <v>68</v>
      </c>
      <c r="G25" s="38">
        <v>0</v>
      </c>
      <c r="H25" s="38">
        <v>37.49</v>
      </c>
      <c r="I25" s="34">
        <f t="shared" si="0"/>
        <v>0</v>
      </c>
      <c r="J25" s="34">
        <f t="shared" si="1"/>
        <v>0</v>
      </c>
      <c r="K25" s="34"/>
      <c r="L25" s="34"/>
      <c r="M25" s="34">
        <v>0</v>
      </c>
      <c r="N25" s="34">
        <v>35.47</v>
      </c>
      <c r="O25" s="34">
        <f t="shared" si="2"/>
        <v>0</v>
      </c>
      <c r="P25" s="34">
        <f t="shared" si="3"/>
        <v>0</v>
      </c>
      <c r="Q25" s="34"/>
      <c r="R25" s="34"/>
      <c r="S25" s="34">
        <f t="shared" si="4"/>
        <v>0</v>
      </c>
      <c r="T25" s="34">
        <f aca="true" t="shared" si="6" ref="T25:T58">N25+H25</f>
        <v>72.96000000000001</v>
      </c>
      <c r="U25" s="34"/>
    </row>
    <row r="26" spans="1:21" s="39" customFormat="1" ht="12.75">
      <c r="A26" s="34">
        <v>73</v>
      </c>
      <c r="B26" s="42" t="s">
        <v>64</v>
      </c>
      <c r="C26" s="34" t="s">
        <v>74</v>
      </c>
      <c r="D26" s="34" t="s">
        <v>114</v>
      </c>
      <c r="E26" s="34" t="s">
        <v>65</v>
      </c>
      <c r="F26" s="43" t="s">
        <v>68</v>
      </c>
      <c r="G26" s="38">
        <v>0</v>
      </c>
      <c r="H26" s="38">
        <v>42.45</v>
      </c>
      <c r="I26" s="34">
        <f t="shared" si="0"/>
        <v>0.45000000000000284</v>
      </c>
      <c r="J26" s="34">
        <f t="shared" si="1"/>
        <v>0.45000000000000284</v>
      </c>
      <c r="K26" s="34"/>
      <c r="L26" s="34"/>
      <c r="M26" s="34">
        <v>0</v>
      </c>
      <c r="N26" s="34">
        <v>36.92</v>
      </c>
      <c r="O26" s="34">
        <f t="shared" si="2"/>
        <v>0.9200000000000017</v>
      </c>
      <c r="P26" s="34">
        <f t="shared" si="3"/>
        <v>0.9200000000000017</v>
      </c>
      <c r="Q26" s="34"/>
      <c r="R26" s="34"/>
      <c r="S26" s="34">
        <f t="shared" si="4"/>
        <v>1.3700000000000045</v>
      </c>
      <c r="T26" s="34">
        <f t="shared" si="6"/>
        <v>79.37</v>
      </c>
      <c r="U26" s="38"/>
    </row>
    <row r="27" spans="1:21" s="39" customFormat="1" ht="12.75">
      <c r="A27" s="34">
        <v>16</v>
      </c>
      <c r="B27" s="34" t="s">
        <v>48</v>
      </c>
      <c r="C27" s="34" t="s">
        <v>74</v>
      </c>
      <c r="D27" s="34" t="s">
        <v>87</v>
      </c>
      <c r="E27" s="34" t="s">
        <v>49</v>
      </c>
      <c r="F27" s="43" t="s">
        <v>12</v>
      </c>
      <c r="G27" s="34">
        <v>0</v>
      </c>
      <c r="H27" s="34">
        <v>47.88</v>
      </c>
      <c r="I27" s="34">
        <f t="shared" si="0"/>
        <v>5.880000000000003</v>
      </c>
      <c r="J27" s="34">
        <f t="shared" si="1"/>
        <v>5.880000000000003</v>
      </c>
      <c r="K27" s="34"/>
      <c r="L27" s="34"/>
      <c r="M27" s="34">
        <v>0</v>
      </c>
      <c r="N27" s="34">
        <v>44.09</v>
      </c>
      <c r="O27" s="34">
        <f t="shared" si="2"/>
        <v>8.090000000000003</v>
      </c>
      <c r="P27" s="34">
        <f t="shared" si="3"/>
        <v>8.090000000000003</v>
      </c>
      <c r="Q27" s="34"/>
      <c r="R27" s="34"/>
      <c r="S27" s="34">
        <f t="shared" si="4"/>
        <v>13.970000000000006</v>
      </c>
      <c r="T27" s="34">
        <f t="shared" si="6"/>
        <v>91.97</v>
      </c>
      <c r="U27" s="38"/>
    </row>
    <row r="28" spans="1:21" s="39" customFormat="1" ht="12.75">
      <c r="A28" s="34">
        <v>18</v>
      </c>
      <c r="B28" s="34" t="s">
        <v>46</v>
      </c>
      <c r="C28" s="34" t="s">
        <v>74</v>
      </c>
      <c r="D28" s="34" t="s">
        <v>57</v>
      </c>
      <c r="E28" s="34" t="s">
        <v>47</v>
      </c>
      <c r="F28" s="43" t="s">
        <v>12</v>
      </c>
      <c r="G28" s="34">
        <v>5</v>
      </c>
      <c r="H28" s="34">
        <v>43.25</v>
      </c>
      <c r="I28" s="34">
        <f t="shared" si="0"/>
        <v>1.25</v>
      </c>
      <c r="J28" s="34">
        <f t="shared" si="1"/>
        <v>6.25</v>
      </c>
      <c r="K28" s="34"/>
      <c r="L28" s="34"/>
      <c r="M28" s="34">
        <v>5</v>
      </c>
      <c r="N28" s="34">
        <v>39.37</v>
      </c>
      <c r="O28" s="34">
        <f t="shared" si="2"/>
        <v>3.3699999999999974</v>
      </c>
      <c r="P28" s="34">
        <f t="shared" si="3"/>
        <v>8.369999999999997</v>
      </c>
      <c r="Q28" s="34"/>
      <c r="R28" s="34"/>
      <c r="S28" s="34">
        <f t="shared" si="4"/>
        <v>14.619999999999997</v>
      </c>
      <c r="T28" s="34">
        <f t="shared" si="6"/>
        <v>82.62</v>
      </c>
      <c r="U28" s="38"/>
    </row>
    <row r="29" spans="1:21" ht="12.75">
      <c r="A29" s="34">
        <v>46</v>
      </c>
      <c r="B29" s="42" t="s">
        <v>96</v>
      </c>
      <c r="C29" s="34" t="s">
        <v>74</v>
      </c>
      <c r="D29" s="34" t="s">
        <v>45</v>
      </c>
      <c r="E29" s="34" t="s">
        <v>106</v>
      </c>
      <c r="F29" s="43" t="s">
        <v>110</v>
      </c>
      <c r="G29" s="38">
        <v>5</v>
      </c>
      <c r="H29" s="38">
        <v>44.06</v>
      </c>
      <c r="I29" s="34">
        <f t="shared" si="0"/>
        <v>2.0600000000000023</v>
      </c>
      <c r="J29" s="34">
        <f t="shared" si="1"/>
        <v>7.060000000000002</v>
      </c>
      <c r="K29" s="34"/>
      <c r="L29" s="34"/>
      <c r="M29" s="34">
        <v>5</v>
      </c>
      <c r="N29" s="34">
        <v>44.63</v>
      </c>
      <c r="O29" s="34">
        <f t="shared" si="2"/>
        <v>8.630000000000003</v>
      </c>
      <c r="P29" s="34">
        <f t="shared" si="3"/>
        <v>13.630000000000003</v>
      </c>
      <c r="Q29" s="34"/>
      <c r="R29" s="34"/>
      <c r="S29" s="34">
        <f t="shared" si="4"/>
        <v>20.690000000000005</v>
      </c>
      <c r="T29" s="34">
        <f t="shared" si="6"/>
        <v>88.69</v>
      </c>
      <c r="U29" s="34"/>
    </row>
    <row r="30" spans="1:21" ht="12.75">
      <c r="A30" s="34">
        <v>55</v>
      </c>
      <c r="B30" s="42" t="s">
        <v>25</v>
      </c>
      <c r="C30" s="34" t="s">
        <v>74</v>
      </c>
      <c r="D30" s="42" t="s">
        <v>36</v>
      </c>
      <c r="E30" s="42" t="s">
        <v>115</v>
      </c>
      <c r="F30" s="43" t="s">
        <v>68</v>
      </c>
      <c r="G30" s="38">
        <v>0</v>
      </c>
      <c r="H30" s="38">
        <v>48.66</v>
      </c>
      <c r="I30" s="34">
        <f t="shared" si="0"/>
        <v>6.659999999999997</v>
      </c>
      <c r="J30" s="34">
        <f t="shared" si="1"/>
        <v>6.659999999999997</v>
      </c>
      <c r="K30" s="34"/>
      <c r="L30" s="34"/>
      <c r="M30" s="34">
        <v>5</v>
      </c>
      <c r="N30" s="34">
        <v>49.17</v>
      </c>
      <c r="O30" s="34">
        <f t="shared" si="2"/>
        <v>13.170000000000002</v>
      </c>
      <c r="P30" s="34">
        <f t="shared" si="3"/>
        <v>18.17</v>
      </c>
      <c r="Q30" s="34"/>
      <c r="R30" s="34"/>
      <c r="S30" s="34">
        <f t="shared" si="4"/>
        <v>24.83</v>
      </c>
      <c r="T30" s="34">
        <f t="shared" si="6"/>
        <v>97.83</v>
      </c>
      <c r="U30" s="34"/>
    </row>
    <row r="31" spans="1:21" ht="12.75">
      <c r="A31" s="34">
        <v>49</v>
      </c>
      <c r="B31" s="42" t="s">
        <v>98</v>
      </c>
      <c r="C31" s="34" t="s">
        <v>74</v>
      </c>
      <c r="D31" s="42" t="s">
        <v>36</v>
      </c>
      <c r="E31" s="42" t="s">
        <v>108</v>
      </c>
      <c r="F31" s="43" t="s">
        <v>110</v>
      </c>
      <c r="G31" s="38">
        <v>10</v>
      </c>
      <c r="H31" s="38">
        <v>61.48</v>
      </c>
      <c r="I31" s="34">
        <f t="shared" si="0"/>
        <v>19.479999999999997</v>
      </c>
      <c r="J31" s="34">
        <f t="shared" si="1"/>
        <v>29.479999999999997</v>
      </c>
      <c r="K31" s="34"/>
      <c r="L31" s="34"/>
      <c r="M31" s="34">
        <v>0</v>
      </c>
      <c r="N31" s="34">
        <v>45.66</v>
      </c>
      <c r="O31" s="34">
        <f t="shared" si="2"/>
        <v>9.659999999999997</v>
      </c>
      <c r="P31" s="34">
        <f t="shared" si="3"/>
        <v>9.659999999999997</v>
      </c>
      <c r="Q31" s="34"/>
      <c r="R31" s="34"/>
      <c r="S31" s="34">
        <f t="shared" si="4"/>
        <v>39.13999999999999</v>
      </c>
      <c r="T31" s="34">
        <f t="shared" si="6"/>
        <v>107.13999999999999</v>
      </c>
      <c r="U31" s="34"/>
    </row>
    <row r="32" spans="1:21" ht="12.75">
      <c r="A32" s="34">
        <v>59</v>
      </c>
      <c r="B32" s="42" t="s">
        <v>61</v>
      </c>
      <c r="C32" s="34" t="s">
        <v>74</v>
      </c>
      <c r="D32" s="42" t="s">
        <v>112</v>
      </c>
      <c r="E32" s="42" t="s">
        <v>62</v>
      </c>
      <c r="F32" s="43" t="s">
        <v>68</v>
      </c>
      <c r="G32" s="38">
        <v>5</v>
      </c>
      <c r="H32" s="38">
        <v>61.21</v>
      </c>
      <c r="I32" s="34">
        <f t="shared" si="0"/>
        <v>19.21</v>
      </c>
      <c r="J32" s="34">
        <f t="shared" si="1"/>
        <v>24.21</v>
      </c>
      <c r="K32" s="34"/>
      <c r="L32" s="34"/>
      <c r="M32" s="34">
        <v>5</v>
      </c>
      <c r="N32" s="34">
        <v>53.06</v>
      </c>
      <c r="O32" s="34">
        <f t="shared" si="2"/>
        <v>17.060000000000002</v>
      </c>
      <c r="P32" s="34">
        <f t="shared" si="3"/>
        <v>22.060000000000002</v>
      </c>
      <c r="Q32" s="34"/>
      <c r="R32" s="34"/>
      <c r="S32" s="34">
        <f t="shared" si="4"/>
        <v>46.27</v>
      </c>
      <c r="T32" s="34">
        <f t="shared" si="6"/>
        <v>114.27000000000001</v>
      </c>
      <c r="U32" s="34"/>
    </row>
    <row r="33" spans="1:21" ht="12.75">
      <c r="A33" s="34">
        <v>57</v>
      </c>
      <c r="B33" s="42" t="s">
        <v>50</v>
      </c>
      <c r="C33" s="34" t="s">
        <v>74</v>
      </c>
      <c r="D33" s="42" t="s">
        <v>41</v>
      </c>
      <c r="E33" s="42" t="s">
        <v>51</v>
      </c>
      <c r="F33" s="43" t="s">
        <v>68</v>
      </c>
      <c r="G33" s="38">
        <v>100</v>
      </c>
      <c r="H33" s="38"/>
      <c r="I33" s="34">
        <f t="shared" si="0"/>
        <v>0</v>
      </c>
      <c r="J33" s="34">
        <f t="shared" si="1"/>
        <v>100</v>
      </c>
      <c r="K33" s="34"/>
      <c r="L33" s="34"/>
      <c r="M33" s="34">
        <v>0</v>
      </c>
      <c r="N33" s="34">
        <v>38.25</v>
      </c>
      <c r="O33" s="34">
        <f t="shared" si="2"/>
        <v>2.25</v>
      </c>
      <c r="P33" s="34">
        <f t="shared" si="3"/>
        <v>2.25</v>
      </c>
      <c r="Q33" s="34"/>
      <c r="R33" s="34"/>
      <c r="S33" s="34">
        <f t="shared" si="4"/>
        <v>102.25</v>
      </c>
      <c r="T33" s="34">
        <f t="shared" si="6"/>
        <v>38.25</v>
      </c>
      <c r="U33" s="34"/>
    </row>
    <row r="34" spans="1:21" ht="12.75">
      <c r="A34" s="34">
        <v>75</v>
      </c>
      <c r="B34" s="34" t="s">
        <v>50</v>
      </c>
      <c r="C34" s="34" t="s">
        <v>74</v>
      </c>
      <c r="D34" s="34" t="s">
        <v>41</v>
      </c>
      <c r="E34" s="34" t="s">
        <v>134</v>
      </c>
      <c r="F34" s="43" t="s">
        <v>68</v>
      </c>
      <c r="G34" s="38">
        <v>100</v>
      </c>
      <c r="H34" s="38"/>
      <c r="I34" s="34">
        <f t="shared" si="0"/>
        <v>0</v>
      </c>
      <c r="J34" s="34">
        <f t="shared" si="1"/>
        <v>100</v>
      </c>
      <c r="K34" s="34"/>
      <c r="L34" s="34"/>
      <c r="M34" s="34">
        <v>0</v>
      </c>
      <c r="N34" s="34">
        <v>39.89</v>
      </c>
      <c r="O34" s="34">
        <f t="shared" si="2"/>
        <v>3.8900000000000006</v>
      </c>
      <c r="P34" s="34">
        <f t="shared" si="3"/>
        <v>3.8900000000000006</v>
      </c>
      <c r="Q34" s="34"/>
      <c r="R34" s="34"/>
      <c r="S34" s="34">
        <f t="shared" si="4"/>
        <v>103.89</v>
      </c>
      <c r="T34" s="34">
        <f t="shared" si="6"/>
        <v>39.89</v>
      </c>
      <c r="U34" s="34"/>
    </row>
    <row r="35" spans="1:21" ht="12.75">
      <c r="A35" s="34">
        <v>35</v>
      </c>
      <c r="B35" s="42" t="s">
        <v>52</v>
      </c>
      <c r="C35" s="34" t="s">
        <v>74</v>
      </c>
      <c r="D35" s="42" t="s">
        <v>100</v>
      </c>
      <c r="E35" s="42" t="s">
        <v>102</v>
      </c>
      <c r="F35" s="43" t="s">
        <v>110</v>
      </c>
      <c r="G35" s="38">
        <v>5</v>
      </c>
      <c r="H35" s="38">
        <v>40.31</v>
      </c>
      <c r="I35" s="34">
        <f t="shared" si="0"/>
        <v>0</v>
      </c>
      <c r="J35" s="34">
        <f t="shared" si="1"/>
        <v>5</v>
      </c>
      <c r="K35" s="34"/>
      <c r="L35" s="34"/>
      <c r="M35" s="34">
        <v>100</v>
      </c>
      <c r="N35" s="34"/>
      <c r="O35" s="34">
        <f t="shared" si="2"/>
        <v>0</v>
      </c>
      <c r="P35" s="34">
        <f t="shared" si="3"/>
        <v>100</v>
      </c>
      <c r="Q35" s="34"/>
      <c r="R35" s="34"/>
      <c r="S35" s="34">
        <f t="shared" si="4"/>
        <v>105</v>
      </c>
      <c r="T35" s="34">
        <f t="shared" si="6"/>
        <v>40.31</v>
      </c>
      <c r="U35" s="34"/>
    </row>
    <row r="36" spans="1:21" ht="12.75">
      <c r="A36" s="34">
        <v>13</v>
      </c>
      <c r="B36" s="34" t="s">
        <v>32</v>
      </c>
      <c r="C36" s="34" t="s">
        <v>74</v>
      </c>
      <c r="D36" s="34" t="s">
        <v>57</v>
      </c>
      <c r="E36" s="34" t="s">
        <v>66</v>
      </c>
      <c r="F36" s="43" t="s">
        <v>12</v>
      </c>
      <c r="G36" s="34">
        <v>5</v>
      </c>
      <c r="H36" s="34">
        <v>43.59</v>
      </c>
      <c r="I36" s="34">
        <f t="shared" si="0"/>
        <v>1.5900000000000034</v>
      </c>
      <c r="J36" s="34">
        <f t="shared" si="1"/>
        <v>6.590000000000003</v>
      </c>
      <c r="K36" s="34"/>
      <c r="L36" s="34"/>
      <c r="M36" s="34">
        <v>100</v>
      </c>
      <c r="N36" s="34"/>
      <c r="O36" s="34">
        <f t="shared" si="2"/>
        <v>0</v>
      </c>
      <c r="P36" s="34">
        <f t="shared" si="3"/>
        <v>100</v>
      </c>
      <c r="Q36" s="34"/>
      <c r="R36" s="34"/>
      <c r="S36" s="34">
        <f t="shared" si="4"/>
        <v>106.59</v>
      </c>
      <c r="T36" s="34">
        <f t="shared" si="6"/>
        <v>43.59</v>
      </c>
      <c r="U36" s="34"/>
    </row>
    <row r="37" spans="1:21" ht="12.75">
      <c r="A37" s="34">
        <v>42</v>
      </c>
      <c r="B37" s="42" t="s">
        <v>95</v>
      </c>
      <c r="C37" s="34" t="s">
        <v>74</v>
      </c>
      <c r="D37" s="42" t="s">
        <v>101</v>
      </c>
      <c r="E37" s="42" t="s">
        <v>103</v>
      </c>
      <c r="F37" s="43" t="s">
        <v>110</v>
      </c>
      <c r="G37" s="38">
        <v>10</v>
      </c>
      <c r="H37" s="38">
        <v>45.09</v>
      </c>
      <c r="I37" s="34">
        <f t="shared" si="0"/>
        <v>3.0900000000000034</v>
      </c>
      <c r="J37" s="34">
        <f t="shared" si="1"/>
        <v>13.090000000000003</v>
      </c>
      <c r="K37" s="34"/>
      <c r="L37" s="34"/>
      <c r="M37" s="34">
        <v>100</v>
      </c>
      <c r="N37" s="34"/>
      <c r="O37" s="34">
        <f t="shared" si="2"/>
        <v>0</v>
      </c>
      <c r="P37" s="34">
        <f t="shared" si="3"/>
        <v>100</v>
      </c>
      <c r="Q37" s="34"/>
      <c r="R37" s="34"/>
      <c r="S37" s="34">
        <f t="shared" si="4"/>
        <v>113.09</v>
      </c>
      <c r="T37" s="34">
        <f t="shared" si="6"/>
        <v>45.09</v>
      </c>
      <c r="U37" s="34"/>
    </row>
    <row r="38" spans="1:21" ht="12.75">
      <c r="A38" s="34">
        <v>77</v>
      </c>
      <c r="B38" s="42" t="s">
        <v>61</v>
      </c>
      <c r="C38" s="34" t="s">
        <v>74</v>
      </c>
      <c r="D38" s="42" t="s">
        <v>112</v>
      </c>
      <c r="E38" s="42" t="s">
        <v>120</v>
      </c>
      <c r="F38" s="43" t="s">
        <v>68</v>
      </c>
      <c r="G38" s="38">
        <v>100</v>
      </c>
      <c r="H38" s="38"/>
      <c r="I38" s="34">
        <f t="shared" si="0"/>
        <v>0</v>
      </c>
      <c r="J38" s="34">
        <f t="shared" si="1"/>
        <v>100</v>
      </c>
      <c r="K38" s="34"/>
      <c r="L38" s="34"/>
      <c r="M38" s="34">
        <v>100</v>
      </c>
      <c r="N38" s="34"/>
      <c r="O38" s="34">
        <f t="shared" si="2"/>
        <v>0</v>
      </c>
      <c r="P38" s="34">
        <f t="shared" si="3"/>
        <v>100</v>
      </c>
      <c r="Q38" s="34"/>
      <c r="R38" s="34"/>
      <c r="S38" s="34">
        <f t="shared" si="4"/>
        <v>200</v>
      </c>
      <c r="T38" s="34">
        <f t="shared" si="6"/>
        <v>0</v>
      </c>
      <c r="U38" s="34"/>
    </row>
    <row r="39" spans="1:21" ht="12.75">
      <c r="A39" s="34">
        <v>78</v>
      </c>
      <c r="B39" s="34" t="s">
        <v>123</v>
      </c>
      <c r="C39" s="34" t="s">
        <v>76</v>
      </c>
      <c r="D39" s="34" t="s">
        <v>63</v>
      </c>
      <c r="E39" s="34" t="s">
        <v>124</v>
      </c>
      <c r="F39" s="43" t="s">
        <v>68</v>
      </c>
      <c r="G39" s="38">
        <v>0</v>
      </c>
      <c r="H39" s="38">
        <v>38.33</v>
      </c>
      <c r="I39" s="34">
        <f t="shared" si="0"/>
        <v>0</v>
      </c>
      <c r="J39" s="34">
        <f t="shared" si="1"/>
        <v>0</v>
      </c>
      <c r="K39" s="34"/>
      <c r="L39" s="34"/>
      <c r="M39" s="34">
        <v>0</v>
      </c>
      <c r="N39" s="34">
        <v>34.84</v>
      </c>
      <c r="O39" s="34">
        <f t="shared" si="2"/>
        <v>0</v>
      </c>
      <c r="P39" s="34">
        <f t="shared" si="3"/>
        <v>0</v>
      </c>
      <c r="Q39" s="34"/>
      <c r="R39" s="34"/>
      <c r="S39" s="34">
        <f t="shared" si="4"/>
        <v>0</v>
      </c>
      <c r="T39" s="34">
        <f t="shared" si="6"/>
        <v>73.17</v>
      </c>
      <c r="U39" s="34"/>
    </row>
    <row r="40" spans="1:21" ht="12.75">
      <c r="A40" s="34">
        <v>61</v>
      </c>
      <c r="B40" s="34" t="s">
        <v>34</v>
      </c>
      <c r="C40" s="34" t="s">
        <v>76</v>
      </c>
      <c r="D40" s="34" t="s">
        <v>113</v>
      </c>
      <c r="E40" s="34" t="s">
        <v>116</v>
      </c>
      <c r="F40" s="43" t="s">
        <v>68</v>
      </c>
      <c r="G40" s="38">
        <v>0</v>
      </c>
      <c r="H40" s="38">
        <v>40.17</v>
      </c>
      <c r="I40" s="34">
        <f t="shared" si="0"/>
        <v>0</v>
      </c>
      <c r="J40" s="34">
        <f t="shared" si="1"/>
        <v>0</v>
      </c>
      <c r="K40" s="34"/>
      <c r="L40" s="34"/>
      <c r="M40" s="34">
        <v>5</v>
      </c>
      <c r="N40" s="34">
        <v>35.3</v>
      </c>
      <c r="O40" s="34">
        <f t="shared" si="2"/>
        <v>0</v>
      </c>
      <c r="P40" s="34">
        <f t="shared" si="3"/>
        <v>5</v>
      </c>
      <c r="Q40" s="34"/>
      <c r="R40" s="34"/>
      <c r="S40" s="34">
        <f t="shared" si="4"/>
        <v>5</v>
      </c>
      <c r="T40" s="34">
        <f t="shared" si="6"/>
        <v>75.47</v>
      </c>
      <c r="U40" s="34"/>
    </row>
    <row r="41" spans="1:21" ht="12.75">
      <c r="A41" s="34">
        <v>51</v>
      </c>
      <c r="B41" s="42" t="s">
        <v>99</v>
      </c>
      <c r="C41" s="38" t="s">
        <v>76</v>
      </c>
      <c r="D41" s="42" t="s">
        <v>31</v>
      </c>
      <c r="E41" s="42" t="s">
        <v>109</v>
      </c>
      <c r="F41" s="43" t="s">
        <v>110</v>
      </c>
      <c r="G41" s="38">
        <v>5</v>
      </c>
      <c r="H41" s="38">
        <v>43.14</v>
      </c>
      <c r="I41" s="34">
        <f aca="true" t="shared" si="7" ref="I41:I58">IF((H41-$J$6)&gt;0,H41-$J$6,0)</f>
        <v>1.1400000000000006</v>
      </c>
      <c r="J41" s="34">
        <f aca="true" t="shared" si="8" ref="J41:J58">I41+G41</f>
        <v>6.140000000000001</v>
      </c>
      <c r="K41" s="34"/>
      <c r="L41" s="34"/>
      <c r="M41" s="34">
        <v>0</v>
      </c>
      <c r="N41" s="34">
        <v>38.66</v>
      </c>
      <c r="O41" s="34">
        <f aca="true" t="shared" si="9" ref="O41:O58">IF((N41-$P$6)&gt;0,N41-$P$6,0)</f>
        <v>2.6599999999999966</v>
      </c>
      <c r="P41" s="34">
        <f aca="true" t="shared" si="10" ref="P41:P58">O41+M41</f>
        <v>2.6599999999999966</v>
      </c>
      <c r="Q41" s="34"/>
      <c r="R41" s="34"/>
      <c r="S41" s="34">
        <f aca="true" t="shared" si="11" ref="S41:S58">P41+J41</f>
        <v>8.799999999999997</v>
      </c>
      <c r="T41" s="34">
        <f t="shared" si="6"/>
        <v>81.8</v>
      </c>
      <c r="U41" s="34"/>
    </row>
    <row r="42" spans="1:21" ht="12.75">
      <c r="A42" s="34">
        <v>36</v>
      </c>
      <c r="B42" s="42" t="s">
        <v>34</v>
      </c>
      <c r="C42" s="34" t="s">
        <v>76</v>
      </c>
      <c r="D42" s="42" t="s">
        <v>31</v>
      </c>
      <c r="E42" s="42" t="s">
        <v>35</v>
      </c>
      <c r="F42" s="43" t="s">
        <v>110</v>
      </c>
      <c r="G42" s="38">
        <v>10</v>
      </c>
      <c r="H42" s="38">
        <v>45.9</v>
      </c>
      <c r="I42" s="34">
        <f t="shared" si="7"/>
        <v>3.8999999999999986</v>
      </c>
      <c r="J42" s="34">
        <f t="shared" si="8"/>
        <v>13.899999999999999</v>
      </c>
      <c r="K42" s="34"/>
      <c r="L42" s="34"/>
      <c r="M42" s="34">
        <v>5</v>
      </c>
      <c r="N42" s="34">
        <v>34.92</v>
      </c>
      <c r="O42" s="34">
        <f t="shared" si="9"/>
        <v>0</v>
      </c>
      <c r="P42" s="34">
        <f t="shared" si="10"/>
        <v>5</v>
      </c>
      <c r="Q42" s="34"/>
      <c r="R42" s="34"/>
      <c r="S42" s="34">
        <f t="shared" si="11"/>
        <v>18.9</v>
      </c>
      <c r="T42" s="34">
        <f t="shared" si="6"/>
        <v>80.82</v>
      </c>
      <c r="U42" s="34"/>
    </row>
    <row r="43" spans="1:21" ht="12.75">
      <c r="A43" s="34">
        <v>45</v>
      </c>
      <c r="B43" s="34" t="s">
        <v>34</v>
      </c>
      <c r="C43" s="34" t="s">
        <v>76</v>
      </c>
      <c r="D43" s="34" t="s">
        <v>31</v>
      </c>
      <c r="E43" s="34" t="s">
        <v>105</v>
      </c>
      <c r="F43" s="43" t="s">
        <v>110</v>
      </c>
      <c r="G43" s="38">
        <v>5</v>
      </c>
      <c r="H43" s="38">
        <v>44.5</v>
      </c>
      <c r="I43" s="34">
        <f t="shared" si="7"/>
        <v>2.5</v>
      </c>
      <c r="J43" s="34">
        <f t="shared" si="8"/>
        <v>7.5</v>
      </c>
      <c r="K43" s="34"/>
      <c r="L43" s="34"/>
      <c r="M43" s="34">
        <v>10</v>
      </c>
      <c r="N43" s="34">
        <v>37.58</v>
      </c>
      <c r="O43" s="34">
        <f t="shared" si="9"/>
        <v>1.5799999999999983</v>
      </c>
      <c r="P43" s="34">
        <f t="shared" si="10"/>
        <v>11.579999999999998</v>
      </c>
      <c r="Q43" s="34"/>
      <c r="R43" s="34"/>
      <c r="S43" s="34">
        <f t="shared" si="11"/>
        <v>19.08</v>
      </c>
      <c r="T43" s="34">
        <f t="shared" si="6"/>
        <v>82.08</v>
      </c>
      <c r="U43" s="34"/>
    </row>
    <row r="44" spans="1:21" ht="12.75">
      <c r="A44" s="34">
        <v>52</v>
      </c>
      <c r="B44" s="34" t="s">
        <v>52</v>
      </c>
      <c r="C44" s="34" t="s">
        <v>76</v>
      </c>
      <c r="D44" s="34" t="s">
        <v>31</v>
      </c>
      <c r="E44" s="34" t="s">
        <v>56</v>
      </c>
      <c r="F44" s="43" t="s">
        <v>110</v>
      </c>
      <c r="G44" s="38">
        <v>0</v>
      </c>
      <c r="H44" s="38">
        <v>35.44</v>
      </c>
      <c r="I44" s="34">
        <f t="shared" si="7"/>
        <v>0</v>
      </c>
      <c r="J44" s="34">
        <f t="shared" si="8"/>
        <v>0</v>
      </c>
      <c r="K44" s="34"/>
      <c r="L44" s="34"/>
      <c r="M44" s="34">
        <v>100</v>
      </c>
      <c r="N44" s="34"/>
      <c r="O44" s="34">
        <f t="shared" si="9"/>
        <v>0</v>
      </c>
      <c r="P44" s="34">
        <f t="shared" si="10"/>
        <v>100</v>
      </c>
      <c r="Q44" s="34"/>
      <c r="R44" s="34"/>
      <c r="S44" s="34">
        <f t="shared" si="11"/>
        <v>100</v>
      </c>
      <c r="T44" s="34">
        <f t="shared" si="6"/>
        <v>35.44</v>
      </c>
      <c r="U44" s="34"/>
    </row>
    <row r="45" spans="1:21" ht="12.75">
      <c r="A45" s="34">
        <v>21</v>
      </c>
      <c r="B45" s="42" t="s">
        <v>79</v>
      </c>
      <c r="C45" s="34" t="s">
        <v>75</v>
      </c>
      <c r="D45" s="42" t="s">
        <v>29</v>
      </c>
      <c r="E45" s="42" t="s">
        <v>81</v>
      </c>
      <c r="F45" s="43" t="s">
        <v>12</v>
      </c>
      <c r="G45" s="34">
        <v>0</v>
      </c>
      <c r="H45" s="34">
        <v>37.7</v>
      </c>
      <c r="I45" s="34">
        <f t="shared" si="7"/>
        <v>0</v>
      </c>
      <c r="J45" s="34">
        <f t="shared" si="8"/>
        <v>0</v>
      </c>
      <c r="K45" s="34"/>
      <c r="L45" s="34"/>
      <c r="M45" s="34">
        <v>0</v>
      </c>
      <c r="N45" s="34">
        <v>33.49</v>
      </c>
      <c r="O45" s="34">
        <f t="shared" si="9"/>
        <v>0</v>
      </c>
      <c r="P45" s="34">
        <f t="shared" si="10"/>
        <v>0</v>
      </c>
      <c r="Q45" s="34"/>
      <c r="R45" s="34"/>
      <c r="S45" s="34">
        <f t="shared" si="11"/>
        <v>0</v>
      </c>
      <c r="T45" s="34">
        <f t="shared" si="6"/>
        <v>71.19</v>
      </c>
      <c r="U45" s="34"/>
    </row>
    <row r="46" spans="1:21" ht="12.75">
      <c r="A46" s="34">
        <v>66</v>
      </c>
      <c r="B46" s="34" t="s">
        <v>85</v>
      </c>
      <c r="C46" s="34" t="s">
        <v>75</v>
      </c>
      <c r="D46" s="34" t="s">
        <v>29</v>
      </c>
      <c r="E46" s="34" t="s">
        <v>117</v>
      </c>
      <c r="F46" s="43" t="s">
        <v>68</v>
      </c>
      <c r="G46" s="38">
        <v>0</v>
      </c>
      <c r="H46" s="38">
        <v>43.39</v>
      </c>
      <c r="I46" s="34">
        <f t="shared" si="7"/>
        <v>1.3900000000000006</v>
      </c>
      <c r="J46" s="34">
        <f t="shared" si="8"/>
        <v>1.3900000000000006</v>
      </c>
      <c r="K46" s="34"/>
      <c r="L46" s="34"/>
      <c r="M46" s="34">
        <v>0</v>
      </c>
      <c r="N46" s="34">
        <v>36.9</v>
      </c>
      <c r="O46" s="34">
        <f t="shared" si="9"/>
        <v>0.8999999999999986</v>
      </c>
      <c r="P46" s="34">
        <f t="shared" si="10"/>
        <v>0.8999999999999986</v>
      </c>
      <c r="Q46" s="34"/>
      <c r="R46" s="34"/>
      <c r="S46" s="34">
        <f t="shared" si="11"/>
        <v>2.289999999999999</v>
      </c>
      <c r="T46" s="34">
        <f t="shared" si="6"/>
        <v>80.28999999999999</v>
      </c>
      <c r="U46" s="34"/>
    </row>
    <row r="47" spans="1:21" ht="12.75">
      <c r="A47" s="34">
        <v>74</v>
      </c>
      <c r="B47" s="42" t="s">
        <v>25</v>
      </c>
      <c r="C47" s="34" t="s">
        <v>75</v>
      </c>
      <c r="D47" s="42" t="s">
        <v>29</v>
      </c>
      <c r="E47" s="42" t="s">
        <v>30</v>
      </c>
      <c r="F47" s="43" t="s">
        <v>68</v>
      </c>
      <c r="G47" s="38">
        <v>0</v>
      </c>
      <c r="H47" s="38">
        <v>41.06</v>
      </c>
      <c r="I47" s="34">
        <f t="shared" si="7"/>
        <v>0</v>
      </c>
      <c r="J47" s="34">
        <f t="shared" si="8"/>
        <v>0</v>
      </c>
      <c r="K47" s="34"/>
      <c r="L47" s="34"/>
      <c r="M47" s="34">
        <v>5</v>
      </c>
      <c r="N47" s="34">
        <v>40.16</v>
      </c>
      <c r="O47" s="34">
        <f t="shared" si="9"/>
        <v>4.159999999999997</v>
      </c>
      <c r="P47" s="34">
        <f t="shared" si="10"/>
        <v>9.159999999999997</v>
      </c>
      <c r="Q47" s="34"/>
      <c r="R47" s="34"/>
      <c r="S47" s="34">
        <f t="shared" si="11"/>
        <v>9.159999999999997</v>
      </c>
      <c r="T47" s="34">
        <f t="shared" si="6"/>
        <v>81.22</v>
      </c>
      <c r="U47" s="34"/>
    </row>
    <row r="48" spans="1:21" ht="12.75">
      <c r="A48" s="34">
        <v>79</v>
      </c>
      <c r="B48" s="34" t="s">
        <v>121</v>
      </c>
      <c r="C48" s="34" t="s">
        <v>75</v>
      </c>
      <c r="D48" s="34" t="s">
        <v>29</v>
      </c>
      <c r="E48" s="34" t="s">
        <v>130</v>
      </c>
      <c r="F48" s="43" t="s">
        <v>68</v>
      </c>
      <c r="G48" s="38">
        <v>5</v>
      </c>
      <c r="H48" s="38">
        <v>45.97</v>
      </c>
      <c r="I48" s="34">
        <f t="shared" si="7"/>
        <v>3.969999999999999</v>
      </c>
      <c r="J48" s="34">
        <f t="shared" si="8"/>
        <v>8.969999999999999</v>
      </c>
      <c r="K48" s="34"/>
      <c r="L48" s="34"/>
      <c r="M48" s="34">
        <v>0</v>
      </c>
      <c r="N48" s="34">
        <v>38.56</v>
      </c>
      <c r="O48" s="34">
        <f t="shared" si="9"/>
        <v>2.5600000000000023</v>
      </c>
      <c r="P48" s="34">
        <f t="shared" si="10"/>
        <v>2.5600000000000023</v>
      </c>
      <c r="Q48" s="34"/>
      <c r="R48" s="34"/>
      <c r="S48" s="34">
        <f t="shared" si="11"/>
        <v>11.530000000000001</v>
      </c>
      <c r="T48" s="34">
        <f t="shared" si="6"/>
        <v>84.53</v>
      </c>
      <c r="U48" s="34"/>
    </row>
    <row r="49" spans="1:21" ht="12.75">
      <c r="A49" s="34">
        <v>48</v>
      </c>
      <c r="B49" s="42" t="s">
        <v>97</v>
      </c>
      <c r="C49" s="34" t="s">
        <v>75</v>
      </c>
      <c r="D49" s="42" t="s">
        <v>29</v>
      </c>
      <c r="E49" s="42" t="s">
        <v>107</v>
      </c>
      <c r="F49" s="43" t="s">
        <v>110</v>
      </c>
      <c r="G49" s="38">
        <v>5</v>
      </c>
      <c r="H49" s="38">
        <v>37.55</v>
      </c>
      <c r="I49" s="34">
        <f t="shared" si="7"/>
        <v>0</v>
      </c>
      <c r="J49" s="34">
        <f t="shared" si="8"/>
        <v>5</v>
      </c>
      <c r="K49" s="34"/>
      <c r="L49" s="34"/>
      <c r="M49" s="34">
        <v>15</v>
      </c>
      <c r="N49" s="34">
        <v>40.87</v>
      </c>
      <c r="O49" s="34">
        <f t="shared" si="9"/>
        <v>4.869999999999997</v>
      </c>
      <c r="P49" s="34">
        <f t="shared" si="10"/>
        <v>19.869999999999997</v>
      </c>
      <c r="Q49" s="34"/>
      <c r="R49" s="34"/>
      <c r="S49" s="34">
        <f t="shared" si="11"/>
        <v>24.869999999999997</v>
      </c>
      <c r="T49" s="34">
        <f t="shared" si="6"/>
        <v>78.41999999999999</v>
      </c>
      <c r="U49" s="34"/>
    </row>
    <row r="50" spans="1:21" ht="12.75">
      <c r="A50" s="34">
        <v>70</v>
      </c>
      <c r="B50" s="42" t="s">
        <v>40</v>
      </c>
      <c r="C50" s="34" t="s">
        <v>75</v>
      </c>
      <c r="D50" s="42" t="s">
        <v>29</v>
      </c>
      <c r="E50" s="42" t="s">
        <v>119</v>
      </c>
      <c r="F50" s="43" t="s">
        <v>68</v>
      </c>
      <c r="G50" s="38">
        <v>100</v>
      </c>
      <c r="H50" s="38"/>
      <c r="I50" s="34">
        <f t="shared" si="7"/>
        <v>0</v>
      </c>
      <c r="J50" s="34">
        <f t="shared" si="8"/>
        <v>100</v>
      </c>
      <c r="K50" s="34"/>
      <c r="L50" s="34"/>
      <c r="M50" s="34">
        <v>0</v>
      </c>
      <c r="N50" s="34">
        <v>33.01</v>
      </c>
      <c r="O50" s="34">
        <f t="shared" si="9"/>
        <v>0</v>
      </c>
      <c r="P50" s="34">
        <f t="shared" si="10"/>
        <v>0</v>
      </c>
      <c r="Q50" s="34"/>
      <c r="R50" s="34"/>
      <c r="S50" s="34">
        <f t="shared" si="11"/>
        <v>100</v>
      </c>
      <c r="T50" s="34">
        <f t="shared" si="6"/>
        <v>33.01</v>
      </c>
      <c r="U50" s="34"/>
    </row>
    <row r="51" spans="1:21" ht="12.75">
      <c r="A51" s="34">
        <v>54</v>
      </c>
      <c r="B51" s="34" t="s">
        <v>121</v>
      </c>
      <c r="C51" s="34" t="s">
        <v>75</v>
      </c>
      <c r="D51" s="34" t="s">
        <v>29</v>
      </c>
      <c r="E51" s="34" t="s">
        <v>122</v>
      </c>
      <c r="F51" s="43" t="s">
        <v>110</v>
      </c>
      <c r="G51" s="38">
        <v>5</v>
      </c>
      <c r="H51" s="38">
        <v>57.84</v>
      </c>
      <c r="I51" s="34">
        <f t="shared" si="7"/>
        <v>15.840000000000003</v>
      </c>
      <c r="J51" s="34">
        <f t="shared" si="8"/>
        <v>20.840000000000003</v>
      </c>
      <c r="K51" s="34"/>
      <c r="L51" s="34"/>
      <c r="M51" s="34">
        <v>100</v>
      </c>
      <c r="N51" s="34"/>
      <c r="O51" s="34">
        <f t="shared" si="9"/>
        <v>0</v>
      </c>
      <c r="P51" s="34">
        <f t="shared" si="10"/>
        <v>100</v>
      </c>
      <c r="Q51" s="34"/>
      <c r="R51" s="34"/>
      <c r="S51" s="34">
        <f t="shared" si="11"/>
        <v>120.84</v>
      </c>
      <c r="T51" s="34">
        <f t="shared" si="6"/>
        <v>57.84</v>
      </c>
      <c r="U51" s="34"/>
    </row>
    <row r="52" spans="1:21" ht="12.75">
      <c r="A52" s="34">
        <v>53</v>
      </c>
      <c r="B52" s="34" t="s">
        <v>97</v>
      </c>
      <c r="C52" s="34" t="s">
        <v>75</v>
      </c>
      <c r="D52" s="34" t="s">
        <v>29</v>
      </c>
      <c r="E52" s="34" t="s">
        <v>133</v>
      </c>
      <c r="F52" s="43" t="s">
        <v>110</v>
      </c>
      <c r="G52" s="38">
        <v>100</v>
      </c>
      <c r="H52" s="38"/>
      <c r="I52" s="34">
        <f t="shared" si="7"/>
        <v>0</v>
      </c>
      <c r="J52" s="34">
        <f t="shared" si="8"/>
        <v>100</v>
      </c>
      <c r="K52" s="34"/>
      <c r="L52" s="34"/>
      <c r="M52" s="34">
        <v>100</v>
      </c>
      <c r="N52" s="34"/>
      <c r="O52" s="34">
        <f t="shared" si="9"/>
        <v>0</v>
      </c>
      <c r="P52" s="34">
        <f t="shared" si="10"/>
        <v>100</v>
      </c>
      <c r="Q52" s="34"/>
      <c r="R52" s="34"/>
      <c r="S52" s="34">
        <f t="shared" si="11"/>
        <v>200</v>
      </c>
      <c r="T52" s="34">
        <f t="shared" si="6"/>
        <v>0</v>
      </c>
      <c r="U52" s="34"/>
    </row>
    <row r="53" spans="1:21" ht="12.75">
      <c r="A53" s="34">
        <v>64</v>
      </c>
      <c r="B53" s="34" t="s">
        <v>25</v>
      </c>
      <c r="C53" s="34" t="s">
        <v>77</v>
      </c>
      <c r="D53" s="34" t="s">
        <v>27</v>
      </c>
      <c r="E53" s="34" t="s">
        <v>28</v>
      </c>
      <c r="F53" s="43" t="s">
        <v>68</v>
      </c>
      <c r="G53" s="38">
        <v>0</v>
      </c>
      <c r="H53" s="38">
        <v>39.73</v>
      </c>
      <c r="I53" s="34">
        <f t="shared" si="7"/>
        <v>0</v>
      </c>
      <c r="J53" s="34">
        <f t="shared" si="8"/>
        <v>0</v>
      </c>
      <c r="K53" s="34"/>
      <c r="L53" s="34"/>
      <c r="M53" s="34">
        <v>0</v>
      </c>
      <c r="N53" s="34">
        <v>35.5</v>
      </c>
      <c r="O53" s="34">
        <f t="shared" si="9"/>
        <v>0</v>
      </c>
      <c r="P53" s="34">
        <f t="shared" si="10"/>
        <v>0</v>
      </c>
      <c r="Q53" s="34"/>
      <c r="R53" s="34"/>
      <c r="S53" s="34">
        <f t="shared" si="11"/>
        <v>0</v>
      </c>
      <c r="T53" s="34">
        <f t="shared" si="6"/>
        <v>75.22999999999999</v>
      </c>
      <c r="U53" s="34"/>
    </row>
    <row r="54" spans="1:21" ht="12.75">
      <c r="A54" s="34">
        <v>62</v>
      </c>
      <c r="B54" s="34" t="s">
        <v>43</v>
      </c>
      <c r="C54" s="34" t="s">
        <v>77</v>
      </c>
      <c r="D54" s="34" t="s">
        <v>27</v>
      </c>
      <c r="E54" s="34" t="s">
        <v>44</v>
      </c>
      <c r="F54" s="43" t="s">
        <v>68</v>
      </c>
      <c r="G54" s="38">
        <v>0</v>
      </c>
      <c r="H54" s="38">
        <v>39.77</v>
      </c>
      <c r="I54" s="34">
        <f t="shared" si="7"/>
        <v>0</v>
      </c>
      <c r="J54" s="34">
        <f t="shared" si="8"/>
        <v>0</v>
      </c>
      <c r="K54" s="34"/>
      <c r="L54" s="34"/>
      <c r="M54" s="34">
        <v>0</v>
      </c>
      <c r="N54" s="34">
        <v>35.51</v>
      </c>
      <c r="O54" s="34">
        <f t="shared" si="9"/>
        <v>0</v>
      </c>
      <c r="P54" s="34">
        <f t="shared" si="10"/>
        <v>0</v>
      </c>
      <c r="Q54" s="34"/>
      <c r="R54" s="34"/>
      <c r="S54" s="34">
        <f t="shared" si="11"/>
        <v>0</v>
      </c>
      <c r="T54" s="34">
        <f t="shared" si="6"/>
        <v>75.28</v>
      </c>
      <c r="U54" s="34"/>
    </row>
    <row r="55" spans="1:21" ht="12.75">
      <c r="A55" s="34">
        <v>58</v>
      </c>
      <c r="B55" s="42" t="s">
        <v>52</v>
      </c>
      <c r="C55" s="34" t="s">
        <v>77</v>
      </c>
      <c r="D55" s="42" t="s">
        <v>27</v>
      </c>
      <c r="E55" s="42" t="s">
        <v>78</v>
      </c>
      <c r="F55" s="43" t="s">
        <v>68</v>
      </c>
      <c r="G55" s="38">
        <v>10</v>
      </c>
      <c r="H55" s="38">
        <v>37.04</v>
      </c>
      <c r="I55" s="34">
        <f t="shared" si="7"/>
        <v>0</v>
      </c>
      <c r="J55" s="34">
        <f t="shared" si="8"/>
        <v>10</v>
      </c>
      <c r="K55" s="34"/>
      <c r="L55" s="34"/>
      <c r="M55" s="34">
        <v>0</v>
      </c>
      <c r="N55" s="34">
        <v>34.02</v>
      </c>
      <c r="O55" s="34">
        <f t="shared" si="9"/>
        <v>0</v>
      </c>
      <c r="P55" s="34">
        <f t="shared" si="10"/>
        <v>0</v>
      </c>
      <c r="Q55" s="34"/>
      <c r="R55" s="34"/>
      <c r="S55" s="34">
        <f t="shared" si="11"/>
        <v>10</v>
      </c>
      <c r="T55" s="34">
        <f t="shared" si="6"/>
        <v>71.06</v>
      </c>
      <c r="U55" s="34"/>
    </row>
    <row r="56" spans="1:21" ht="12.75">
      <c r="A56" s="34">
        <v>68</v>
      </c>
      <c r="B56" s="42" t="s">
        <v>111</v>
      </c>
      <c r="C56" s="34" t="s">
        <v>77</v>
      </c>
      <c r="D56" s="42" t="s">
        <v>27</v>
      </c>
      <c r="E56" s="42" t="s">
        <v>118</v>
      </c>
      <c r="F56" s="43" t="s">
        <v>68</v>
      </c>
      <c r="G56" s="38">
        <v>0</v>
      </c>
      <c r="H56" s="38">
        <v>52.69</v>
      </c>
      <c r="I56" s="34">
        <f t="shared" si="7"/>
        <v>10.689999999999998</v>
      </c>
      <c r="J56" s="34">
        <f t="shared" si="8"/>
        <v>10.689999999999998</v>
      </c>
      <c r="K56" s="34"/>
      <c r="L56" s="34"/>
      <c r="M56" s="34">
        <v>0</v>
      </c>
      <c r="N56" s="34">
        <v>44.53</v>
      </c>
      <c r="O56" s="34">
        <f t="shared" si="9"/>
        <v>8.530000000000001</v>
      </c>
      <c r="P56" s="34">
        <f t="shared" si="10"/>
        <v>8.530000000000001</v>
      </c>
      <c r="Q56" s="34"/>
      <c r="R56" s="34"/>
      <c r="S56" s="34">
        <f t="shared" si="11"/>
        <v>19.22</v>
      </c>
      <c r="T56" s="34">
        <f t="shared" si="6"/>
        <v>97.22</v>
      </c>
      <c r="U56" s="34"/>
    </row>
    <row r="57" spans="1:21" ht="12.75">
      <c r="A57" s="34">
        <v>69</v>
      </c>
      <c r="B57" s="42" t="s">
        <v>52</v>
      </c>
      <c r="C57" s="34" t="s">
        <v>77</v>
      </c>
      <c r="D57" s="42" t="s">
        <v>27</v>
      </c>
      <c r="E57" s="42" t="s">
        <v>67</v>
      </c>
      <c r="F57" s="43" t="s">
        <v>68</v>
      </c>
      <c r="G57" s="38">
        <v>5</v>
      </c>
      <c r="H57" s="38">
        <v>47.1</v>
      </c>
      <c r="I57" s="34">
        <f t="shared" si="7"/>
        <v>5.100000000000001</v>
      </c>
      <c r="J57" s="34">
        <f t="shared" si="8"/>
        <v>10.100000000000001</v>
      </c>
      <c r="K57" s="34"/>
      <c r="L57" s="34"/>
      <c r="M57" s="34">
        <v>100</v>
      </c>
      <c r="N57" s="34"/>
      <c r="O57" s="34">
        <f t="shared" si="9"/>
        <v>0</v>
      </c>
      <c r="P57" s="34">
        <f t="shared" si="10"/>
        <v>100</v>
      </c>
      <c r="Q57" s="34"/>
      <c r="R57" s="34"/>
      <c r="S57" s="34">
        <f t="shared" si="11"/>
        <v>110.1</v>
      </c>
      <c r="T57" s="34">
        <f t="shared" si="6"/>
        <v>47.1</v>
      </c>
      <c r="U57" s="34"/>
    </row>
    <row r="58" spans="1:21" ht="12.75">
      <c r="A58" s="34">
        <v>27</v>
      </c>
      <c r="B58" s="34" t="s">
        <v>84</v>
      </c>
      <c r="C58" s="34" t="s">
        <v>77</v>
      </c>
      <c r="D58" s="34" t="s">
        <v>88</v>
      </c>
      <c r="E58" s="34" t="s">
        <v>93</v>
      </c>
      <c r="F58" s="43" t="s">
        <v>12</v>
      </c>
      <c r="G58" s="34">
        <v>100</v>
      </c>
      <c r="H58" s="34"/>
      <c r="I58" s="34">
        <f t="shared" si="7"/>
        <v>0</v>
      </c>
      <c r="J58" s="34">
        <f t="shared" si="8"/>
        <v>100</v>
      </c>
      <c r="K58" s="34"/>
      <c r="L58" s="34"/>
      <c r="M58" s="34">
        <v>100</v>
      </c>
      <c r="N58" s="34"/>
      <c r="O58" s="34">
        <f t="shared" si="9"/>
        <v>0</v>
      </c>
      <c r="P58" s="34">
        <f t="shared" si="10"/>
        <v>100</v>
      </c>
      <c r="Q58" s="34"/>
      <c r="R58" s="34"/>
      <c r="S58" s="34">
        <f t="shared" si="11"/>
        <v>200</v>
      </c>
      <c r="T58" s="34">
        <f t="shared" si="6"/>
        <v>0</v>
      </c>
      <c r="U58" s="34"/>
    </row>
    <row r="59" spans="1:21" ht="12.75">
      <c r="A59" s="34"/>
      <c r="B59" s="34"/>
      <c r="C59" s="34"/>
      <c r="D59" s="34"/>
      <c r="E59" s="34"/>
      <c r="F59" s="44"/>
      <c r="G59" s="38"/>
      <c r="H59" s="38"/>
      <c r="I59" s="34">
        <f>IF((H59-$J$6)&gt;0,H59-$J$6,0)</f>
        <v>0</v>
      </c>
      <c r="J59" s="34">
        <f>I59+G59</f>
        <v>0</v>
      </c>
      <c r="K59" s="34"/>
      <c r="L59" s="34"/>
      <c r="M59" s="34"/>
      <c r="N59" s="34"/>
      <c r="O59" s="34">
        <f>IF((N59-$P$6)&gt;0,N59-$P$6,0)</f>
        <v>0</v>
      </c>
      <c r="P59" s="34">
        <f>O59+M59</f>
        <v>0</v>
      </c>
      <c r="Q59" s="34"/>
      <c r="R59" s="34"/>
      <c r="S59" s="34">
        <f>P59+J59</f>
        <v>0</v>
      </c>
      <c r="T59" s="34">
        <f>N59+H59</f>
        <v>0</v>
      </c>
      <c r="U59" s="34"/>
    </row>
    <row r="60" spans="1:21" ht="12.75">
      <c r="A60" s="34"/>
      <c r="B60" s="38"/>
      <c r="C60" s="34"/>
      <c r="D60" s="38"/>
      <c r="E60" s="38"/>
      <c r="F60" s="43"/>
      <c r="G60" s="38"/>
      <c r="H60" s="38"/>
      <c r="I60" s="34">
        <f>IF((H60-$J$6)&gt;0,H60-$J$6,0)</f>
        <v>0</v>
      </c>
      <c r="J60" s="34">
        <f>I60+G60</f>
        <v>0</v>
      </c>
      <c r="K60" s="34"/>
      <c r="L60" s="34"/>
      <c r="M60" s="34"/>
      <c r="N60" s="34"/>
      <c r="O60" s="34">
        <f>IF((N60-$P$6)&gt;0,N60-$P$6,0)</f>
        <v>0</v>
      </c>
      <c r="P60" s="34">
        <f>O60+M60</f>
        <v>0</v>
      </c>
      <c r="Q60" s="34"/>
      <c r="R60" s="34"/>
      <c r="S60" s="34">
        <f>P60+J60</f>
        <v>0</v>
      </c>
      <c r="T60" s="34">
        <f>N60+H60</f>
        <v>0</v>
      </c>
      <c r="U60" s="34"/>
    </row>
    <row r="61" spans="1:21" ht="12.75">
      <c r="A61" s="34"/>
      <c r="B61" s="34"/>
      <c r="C61" s="34"/>
      <c r="D61" s="34"/>
      <c r="E61" s="34"/>
      <c r="F61" s="43"/>
      <c r="G61" s="38"/>
      <c r="H61" s="38"/>
      <c r="I61" s="34">
        <f>IF((H61-$J$6)&gt;0,H61-$J$6,0)</f>
        <v>0</v>
      </c>
      <c r="J61" s="34">
        <f>I61+G61</f>
        <v>0</v>
      </c>
      <c r="K61" s="34"/>
      <c r="L61" s="34"/>
      <c r="M61" s="34"/>
      <c r="N61" s="34"/>
      <c r="O61" s="34">
        <f>IF((N61-$P$6)&gt;0,N61-$P$6,0)</f>
        <v>0</v>
      </c>
      <c r="P61" s="34">
        <f>O61+M61</f>
        <v>0</v>
      </c>
      <c r="Q61" s="34"/>
      <c r="R61" s="34"/>
      <c r="S61" s="34">
        <f>P61+J61</f>
        <v>0</v>
      </c>
      <c r="T61" s="34">
        <f>N61+H61</f>
        <v>0</v>
      </c>
      <c r="U61" s="34"/>
    </row>
    <row r="62" spans="1:21" ht="12.75">
      <c r="A62" s="34"/>
      <c r="B62" s="34"/>
      <c r="C62" s="34"/>
      <c r="D62" s="34"/>
      <c r="E62" s="34"/>
      <c r="F62" s="43"/>
      <c r="G62" s="38"/>
      <c r="H62" s="38"/>
      <c r="I62" s="34">
        <f>IF((H62-$J$6)&gt;0,H62-$J$6,0)</f>
        <v>0</v>
      </c>
      <c r="J62" s="34">
        <f>I62+G62</f>
        <v>0</v>
      </c>
      <c r="K62" s="34"/>
      <c r="L62" s="34"/>
      <c r="M62" s="34"/>
      <c r="N62" s="34"/>
      <c r="O62" s="34">
        <f>IF((N62-$P$6)&gt;0,N62-$P$6,0)</f>
        <v>0</v>
      </c>
      <c r="P62" s="34">
        <f>O62+M62</f>
        <v>0</v>
      </c>
      <c r="Q62" s="34"/>
      <c r="R62" s="34"/>
      <c r="S62" s="34">
        <f>P62+J62</f>
        <v>0</v>
      </c>
      <c r="T62" s="34">
        <f>N62+H62</f>
        <v>0</v>
      </c>
      <c r="U62" s="34"/>
    </row>
    <row r="63" spans="1:21" ht="12.75">
      <c r="A63" s="34"/>
      <c r="B63" s="42"/>
      <c r="C63" s="42"/>
      <c r="D63" s="42"/>
      <c r="E63" s="42"/>
      <c r="F63" s="43"/>
      <c r="G63" s="38"/>
      <c r="H63" s="38"/>
      <c r="I63" s="34">
        <f>IF((H63-$J$6)&gt;0,H63-$J$6,0)</f>
        <v>0</v>
      </c>
      <c r="J63" s="34">
        <f>I63+G63</f>
        <v>0</v>
      </c>
      <c r="K63" s="34"/>
      <c r="L63" s="34"/>
      <c r="M63" s="34"/>
      <c r="N63" s="34"/>
      <c r="O63" s="34">
        <f>IF((N63-$P$6)&gt;0,N63-$P$6,0)</f>
        <v>0</v>
      </c>
      <c r="P63" s="34">
        <f>O63+M63</f>
        <v>0</v>
      </c>
      <c r="Q63" s="34"/>
      <c r="R63" s="34"/>
      <c r="S63" s="34">
        <f>P63+J63</f>
        <v>0</v>
      </c>
      <c r="T63" s="34">
        <f>N63+H63</f>
        <v>0</v>
      </c>
      <c r="U63" s="34"/>
    </row>
  </sheetData>
  <sheetProtection/>
  <mergeCells count="3">
    <mergeCell ref="M1:S1"/>
    <mergeCell ref="C2:E2"/>
    <mergeCell ref="S7:T7"/>
  </mergeCells>
  <printOptions/>
  <pageMargins left="0.4330708661417323" right="0.1968503937007874" top="0.25" bottom="0.1968503937007874" header="0.23" footer="0.15748031496062992"/>
  <pageSetup fitToHeight="1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7">
      <selection activeCell="B9" sqref="B9:E11"/>
    </sheetView>
  </sheetViews>
  <sheetFormatPr defaultColWidth="9.140625" defaultRowHeight="12.75"/>
  <cols>
    <col min="1" max="1" width="3.421875" style="0" customWidth="1"/>
    <col min="2" max="2" width="24.421875" style="0" customWidth="1"/>
    <col min="3" max="3" width="5.421875" style="0" customWidth="1"/>
    <col min="4" max="4" width="11.00390625" style="0" customWidth="1"/>
    <col min="5" max="5" width="13.7109375" style="0" customWidth="1"/>
    <col min="6" max="6" width="4.57421875" style="0" customWidth="1"/>
    <col min="8" max="8" width="6.8515625" style="0" customWidth="1"/>
    <col min="9" max="9" width="6.57421875" style="0" customWidth="1"/>
    <col min="10" max="10" width="7.28125" style="0" customWidth="1"/>
    <col min="11" max="11" width="4.00390625" style="0" customWidth="1"/>
    <col min="12" max="12" width="0.42578125" style="0" customWidth="1"/>
    <col min="13" max="13" width="6.8515625" style="0" customWidth="1"/>
    <col min="14" max="15" width="6.421875" style="0" customWidth="1"/>
    <col min="16" max="16" width="7.00390625" style="0" customWidth="1"/>
    <col min="17" max="17" width="3.421875" style="0" customWidth="1"/>
    <col min="18" max="18" width="0.5625" style="0" customWidth="1"/>
    <col min="19" max="19" width="6.8515625" style="0" customWidth="1"/>
    <col min="20" max="20" width="8.00390625" style="0" customWidth="1"/>
    <col min="21" max="21" width="4.57421875" style="0" customWidth="1"/>
  </cols>
  <sheetData>
    <row r="1" spans="1:21" ht="20.25">
      <c r="A1" s="1" t="s">
        <v>0</v>
      </c>
      <c r="B1" s="2">
        <v>40549</v>
      </c>
      <c r="C1" s="3" t="s">
        <v>1</v>
      </c>
      <c r="D1" s="4"/>
      <c r="E1" s="5"/>
      <c r="F1" s="5"/>
      <c r="G1" s="5"/>
      <c r="H1" s="5"/>
      <c r="I1" s="4"/>
      <c r="J1" s="4"/>
      <c r="K1" s="6"/>
      <c r="L1" s="7"/>
      <c r="M1" s="48" t="s">
        <v>70</v>
      </c>
      <c r="N1" s="49"/>
      <c r="O1" s="49"/>
      <c r="P1" s="49"/>
      <c r="Q1" s="49"/>
      <c r="R1" s="49"/>
      <c r="S1" s="50"/>
      <c r="T1" s="8"/>
      <c r="U1" s="4"/>
    </row>
    <row r="2" spans="1:21" ht="15.75">
      <c r="A2" s="9" t="s">
        <v>2</v>
      </c>
      <c r="B2" s="8"/>
      <c r="C2" s="51"/>
      <c r="D2" s="52"/>
      <c r="E2" s="53"/>
      <c r="F2" s="40"/>
      <c r="G2" s="8"/>
      <c r="H2" s="10"/>
      <c r="I2" s="10"/>
      <c r="J2" s="11" t="s">
        <v>3</v>
      </c>
      <c r="K2" s="10"/>
      <c r="L2" s="12"/>
      <c r="M2" s="10"/>
      <c r="N2" s="10"/>
      <c r="O2" s="10"/>
      <c r="P2" s="13"/>
      <c r="Q2" s="14"/>
      <c r="R2" s="14"/>
      <c r="S2" s="14"/>
      <c r="T2" s="5"/>
      <c r="U2" s="10"/>
    </row>
    <row r="3" spans="1:21" ht="18">
      <c r="A3" s="8"/>
      <c r="B3" s="8"/>
      <c r="C3" s="8"/>
      <c r="D3" s="8"/>
      <c r="E3" s="8"/>
      <c r="F3" s="8"/>
      <c r="G3" s="8"/>
      <c r="H3" s="15" t="s">
        <v>4</v>
      </c>
      <c r="I3" s="8"/>
      <c r="J3" s="8"/>
      <c r="K3" s="10"/>
      <c r="L3" s="12"/>
      <c r="M3" s="8"/>
      <c r="N3" s="15" t="s">
        <v>5</v>
      </c>
      <c r="O3" s="8"/>
      <c r="P3" s="8"/>
      <c r="Q3" s="10"/>
      <c r="R3" s="10"/>
      <c r="S3" s="10"/>
      <c r="T3" s="10"/>
      <c r="U3" s="10"/>
    </row>
    <row r="4" spans="1:21" ht="14.25">
      <c r="A4" s="10"/>
      <c r="B4" s="8"/>
      <c r="C4" s="8"/>
      <c r="D4" s="8"/>
      <c r="E4" s="8"/>
      <c r="F4" s="8"/>
      <c r="G4" s="16" t="s">
        <v>6</v>
      </c>
      <c r="H4" s="10"/>
      <c r="I4" s="10"/>
      <c r="J4" s="17">
        <v>165</v>
      </c>
      <c r="K4" s="10"/>
      <c r="L4" s="12"/>
      <c r="M4" s="16" t="s">
        <v>6</v>
      </c>
      <c r="N4" s="10"/>
      <c r="O4" s="10"/>
      <c r="P4" s="17">
        <v>152</v>
      </c>
      <c r="Q4" s="10"/>
      <c r="R4" s="10"/>
      <c r="S4" s="10"/>
      <c r="T4" s="10"/>
      <c r="U4" s="10"/>
    </row>
    <row r="5" spans="1:21" ht="14.25">
      <c r="A5" s="10"/>
      <c r="B5" s="18" t="s">
        <v>7</v>
      </c>
      <c r="C5" s="36"/>
      <c r="D5" s="35">
        <f>MAX(A10:A115)</f>
        <v>79</v>
      </c>
      <c r="E5" s="8"/>
      <c r="F5" s="8"/>
      <c r="G5" s="16" t="s">
        <v>8</v>
      </c>
      <c r="H5" s="10"/>
      <c r="I5" s="10"/>
      <c r="J5" s="19">
        <f>J4/J6</f>
        <v>3.9285714285714284</v>
      </c>
      <c r="K5" s="10"/>
      <c r="L5" s="12"/>
      <c r="M5" s="16" t="s">
        <v>8</v>
      </c>
      <c r="N5" s="10"/>
      <c r="O5" s="10"/>
      <c r="P5" s="19">
        <f>P4/P6</f>
        <v>4.222222222222222</v>
      </c>
      <c r="Q5" s="10"/>
      <c r="R5" s="10"/>
      <c r="S5" s="10"/>
      <c r="T5" s="10"/>
      <c r="U5" s="10"/>
    </row>
    <row r="6" spans="1:21" ht="14.25">
      <c r="A6" s="10"/>
      <c r="B6" s="8"/>
      <c r="C6" s="8"/>
      <c r="D6" s="8"/>
      <c r="E6" s="8"/>
      <c r="F6" s="8"/>
      <c r="G6" s="20" t="s">
        <v>9</v>
      </c>
      <c r="H6" s="8"/>
      <c r="I6" s="10"/>
      <c r="J6" s="21">
        <v>42</v>
      </c>
      <c r="K6" s="10"/>
      <c r="L6" s="12"/>
      <c r="M6" s="20" t="s">
        <v>9</v>
      </c>
      <c r="N6" s="10"/>
      <c r="O6" s="10"/>
      <c r="P6" s="21">
        <v>36</v>
      </c>
      <c r="Q6" s="10"/>
      <c r="R6" s="10"/>
      <c r="S6" s="10"/>
      <c r="T6" s="10"/>
      <c r="U6" s="10"/>
    </row>
    <row r="7" spans="1:21" ht="16.5">
      <c r="A7" s="8"/>
      <c r="B7" s="22" t="s">
        <v>10</v>
      </c>
      <c r="C7" s="8"/>
      <c r="D7" s="8"/>
      <c r="E7" s="8"/>
      <c r="F7" s="8"/>
      <c r="G7" s="9" t="s">
        <v>11</v>
      </c>
      <c r="H7" s="8"/>
      <c r="I7" s="8"/>
      <c r="J7" s="23">
        <v>65</v>
      </c>
      <c r="K7" s="10"/>
      <c r="L7" s="12"/>
      <c r="M7" s="9" t="s">
        <v>11</v>
      </c>
      <c r="N7" s="8"/>
      <c r="O7" s="10"/>
      <c r="P7" s="17">
        <v>55</v>
      </c>
      <c r="Q7" s="10"/>
      <c r="R7" s="10"/>
      <c r="S7" s="54"/>
      <c r="T7" s="54"/>
      <c r="U7" s="10"/>
    </row>
    <row r="8" spans="1:21" ht="75.75">
      <c r="A8" s="24" t="s">
        <v>13</v>
      </c>
      <c r="B8" s="25" t="s">
        <v>14</v>
      </c>
      <c r="C8" s="24" t="s">
        <v>71</v>
      </c>
      <c r="D8" s="25" t="s">
        <v>15</v>
      </c>
      <c r="E8" s="41" t="s">
        <v>16</v>
      </c>
      <c r="F8" s="24" t="s">
        <v>80</v>
      </c>
      <c r="G8" s="27" t="s">
        <v>17</v>
      </c>
      <c r="H8" s="28" t="s">
        <v>18</v>
      </c>
      <c r="I8" s="27" t="s">
        <v>19</v>
      </c>
      <c r="J8" s="29" t="s">
        <v>20</v>
      </c>
      <c r="K8" s="30" t="s">
        <v>21</v>
      </c>
      <c r="L8" s="31"/>
      <c r="M8" s="27" t="s">
        <v>17</v>
      </c>
      <c r="N8" s="28" t="s">
        <v>18</v>
      </c>
      <c r="O8" s="27" t="s">
        <v>19</v>
      </c>
      <c r="P8" s="29" t="s">
        <v>20</v>
      </c>
      <c r="Q8" s="30" t="s">
        <v>21</v>
      </c>
      <c r="R8" s="32"/>
      <c r="S8" s="33" t="s">
        <v>22</v>
      </c>
      <c r="T8" s="33" t="s">
        <v>23</v>
      </c>
      <c r="U8" s="24" t="s">
        <v>24</v>
      </c>
    </row>
    <row r="9" spans="1:21" ht="12.75">
      <c r="A9" s="34">
        <v>12</v>
      </c>
      <c r="B9" s="42" t="s">
        <v>52</v>
      </c>
      <c r="C9" s="34" t="s">
        <v>72</v>
      </c>
      <c r="D9" s="42" t="s">
        <v>26</v>
      </c>
      <c r="E9" s="42" t="s">
        <v>55</v>
      </c>
      <c r="F9" s="43" t="s">
        <v>12</v>
      </c>
      <c r="G9" s="34">
        <v>0</v>
      </c>
      <c r="H9" s="34">
        <v>31.87</v>
      </c>
      <c r="I9" s="34">
        <f aca="true" t="shared" si="0" ref="I9:I40">IF((H9-$J$6)&gt;0,H9-$J$6,0)</f>
        <v>0</v>
      </c>
      <c r="J9" s="34">
        <f aca="true" t="shared" si="1" ref="J9:J40">I9+G9</f>
        <v>0</v>
      </c>
      <c r="K9" s="34"/>
      <c r="L9" s="34"/>
      <c r="M9" s="34">
        <v>0</v>
      </c>
      <c r="N9" s="34">
        <v>30.45</v>
      </c>
      <c r="O9" s="34">
        <f aca="true" t="shared" si="2" ref="O9:O40">IF((N9-$P$6)&gt;0,N9-$P$6,0)</f>
        <v>0</v>
      </c>
      <c r="P9" s="34">
        <f aca="true" t="shared" si="3" ref="P9:P40">O9+M9</f>
        <v>0</v>
      </c>
      <c r="Q9" s="34"/>
      <c r="R9" s="34"/>
      <c r="S9" s="34">
        <f aca="true" t="shared" si="4" ref="S9:S40">P9+J9</f>
        <v>0</v>
      </c>
      <c r="T9" s="34">
        <f aca="true" t="shared" si="5" ref="T9:T22">N9+H9</f>
        <v>62.32</v>
      </c>
      <c r="U9" s="34">
        <v>1</v>
      </c>
    </row>
    <row r="10" spans="1:21" ht="12.75">
      <c r="A10" s="34">
        <v>32</v>
      </c>
      <c r="B10" s="34" t="s">
        <v>123</v>
      </c>
      <c r="C10" s="34" t="s">
        <v>72</v>
      </c>
      <c r="D10" s="34" t="s">
        <v>26</v>
      </c>
      <c r="E10" s="34" t="s">
        <v>127</v>
      </c>
      <c r="F10" s="43" t="s">
        <v>12</v>
      </c>
      <c r="G10" s="38">
        <v>0</v>
      </c>
      <c r="H10" s="38">
        <v>32.09</v>
      </c>
      <c r="I10" s="34">
        <f t="shared" si="0"/>
        <v>0</v>
      </c>
      <c r="J10" s="34">
        <f t="shared" si="1"/>
        <v>0</v>
      </c>
      <c r="K10" s="38"/>
      <c r="L10" s="38"/>
      <c r="M10" s="38">
        <v>0</v>
      </c>
      <c r="N10" s="38">
        <v>30.4</v>
      </c>
      <c r="O10" s="38">
        <f t="shared" si="2"/>
        <v>0</v>
      </c>
      <c r="P10" s="38">
        <f t="shared" si="3"/>
        <v>0</v>
      </c>
      <c r="Q10" s="34"/>
      <c r="R10" s="38"/>
      <c r="S10" s="38">
        <f t="shared" si="4"/>
        <v>0</v>
      </c>
      <c r="T10" s="38">
        <f t="shared" si="5"/>
        <v>62.49</v>
      </c>
      <c r="U10" s="34">
        <v>2</v>
      </c>
    </row>
    <row r="11" spans="1:21" ht="12.75">
      <c r="A11" s="34">
        <v>22</v>
      </c>
      <c r="B11" s="42" t="s">
        <v>52</v>
      </c>
      <c r="C11" s="34" t="s">
        <v>72</v>
      </c>
      <c r="D11" s="42" t="s">
        <v>26</v>
      </c>
      <c r="E11" s="42" t="s">
        <v>54</v>
      </c>
      <c r="F11" s="43" t="s">
        <v>12</v>
      </c>
      <c r="G11" s="34">
        <v>0</v>
      </c>
      <c r="H11" s="34">
        <v>34.35</v>
      </c>
      <c r="I11" s="34">
        <f t="shared" si="0"/>
        <v>0</v>
      </c>
      <c r="J11" s="34">
        <f t="shared" si="1"/>
        <v>0</v>
      </c>
      <c r="K11" s="34"/>
      <c r="L11" s="34"/>
      <c r="M11" s="34">
        <v>0</v>
      </c>
      <c r="N11" s="34">
        <v>30.35</v>
      </c>
      <c r="O11" s="34">
        <f t="shared" si="2"/>
        <v>0</v>
      </c>
      <c r="P11" s="34">
        <f t="shared" si="3"/>
        <v>0</v>
      </c>
      <c r="Q11" s="34"/>
      <c r="R11" s="34"/>
      <c r="S11" s="34">
        <f t="shared" si="4"/>
        <v>0</v>
      </c>
      <c r="T11" s="34">
        <f t="shared" si="5"/>
        <v>64.7</v>
      </c>
      <c r="U11" s="34">
        <v>3</v>
      </c>
    </row>
    <row r="12" spans="1:21" ht="12.75">
      <c r="A12" s="34">
        <v>2</v>
      </c>
      <c r="B12" s="42" t="s">
        <v>52</v>
      </c>
      <c r="C12" s="34" t="s">
        <v>72</v>
      </c>
      <c r="D12" s="42" t="s">
        <v>26</v>
      </c>
      <c r="E12" s="42" t="s">
        <v>53</v>
      </c>
      <c r="F12" s="43" t="s">
        <v>12</v>
      </c>
      <c r="G12" s="34">
        <v>0</v>
      </c>
      <c r="H12" s="34">
        <v>35.62</v>
      </c>
      <c r="I12" s="34">
        <f t="shared" si="0"/>
        <v>0</v>
      </c>
      <c r="J12" s="34">
        <f t="shared" si="1"/>
        <v>0</v>
      </c>
      <c r="K12" s="34"/>
      <c r="L12" s="34"/>
      <c r="M12" s="34">
        <v>0</v>
      </c>
      <c r="N12" s="34">
        <v>32.68</v>
      </c>
      <c r="O12" s="34">
        <f t="shared" si="2"/>
        <v>0</v>
      </c>
      <c r="P12" s="34">
        <f t="shared" si="3"/>
        <v>0</v>
      </c>
      <c r="Q12" s="34"/>
      <c r="R12" s="34"/>
      <c r="S12" s="34">
        <f t="shared" si="4"/>
        <v>0</v>
      </c>
      <c r="T12" s="34">
        <f t="shared" si="5"/>
        <v>68.3</v>
      </c>
      <c r="U12" s="34">
        <v>4</v>
      </c>
    </row>
    <row r="13" spans="1:21" ht="12.75">
      <c r="A13" s="34">
        <v>21</v>
      </c>
      <c r="B13" s="42" t="s">
        <v>79</v>
      </c>
      <c r="C13" s="34" t="s">
        <v>75</v>
      </c>
      <c r="D13" s="42" t="s">
        <v>29</v>
      </c>
      <c r="E13" s="42" t="s">
        <v>81</v>
      </c>
      <c r="F13" s="43" t="s">
        <v>12</v>
      </c>
      <c r="G13" s="34">
        <v>0</v>
      </c>
      <c r="H13" s="34">
        <v>37.7</v>
      </c>
      <c r="I13" s="34">
        <f t="shared" si="0"/>
        <v>0</v>
      </c>
      <c r="J13" s="34">
        <f t="shared" si="1"/>
        <v>0</v>
      </c>
      <c r="K13" s="34"/>
      <c r="L13" s="34"/>
      <c r="M13" s="34">
        <v>0</v>
      </c>
      <c r="N13" s="34">
        <v>33.49</v>
      </c>
      <c r="O13" s="34">
        <f t="shared" si="2"/>
        <v>0</v>
      </c>
      <c r="P13" s="34">
        <f t="shared" si="3"/>
        <v>0</v>
      </c>
      <c r="Q13" s="34"/>
      <c r="R13" s="34"/>
      <c r="S13" s="34">
        <f t="shared" si="4"/>
        <v>0</v>
      </c>
      <c r="T13" s="34">
        <f t="shared" si="5"/>
        <v>71.19</v>
      </c>
      <c r="U13" s="34">
        <v>5</v>
      </c>
    </row>
    <row r="14" spans="1:21" ht="12.75">
      <c r="A14" s="34">
        <v>26</v>
      </c>
      <c r="B14" s="34" t="s">
        <v>58</v>
      </c>
      <c r="C14" s="34" t="s">
        <v>72</v>
      </c>
      <c r="D14" s="34" t="s">
        <v>26</v>
      </c>
      <c r="E14" s="34" t="s">
        <v>92</v>
      </c>
      <c r="F14" s="43" t="s">
        <v>12</v>
      </c>
      <c r="G14" s="34">
        <v>10</v>
      </c>
      <c r="H14" s="34">
        <v>36.65</v>
      </c>
      <c r="I14" s="34">
        <f t="shared" si="0"/>
        <v>0</v>
      </c>
      <c r="J14" s="34">
        <f t="shared" si="1"/>
        <v>10</v>
      </c>
      <c r="K14" s="34"/>
      <c r="L14" s="34"/>
      <c r="M14" s="34">
        <v>0</v>
      </c>
      <c r="N14" s="34">
        <v>32.4</v>
      </c>
      <c r="O14" s="34">
        <f t="shared" si="2"/>
        <v>0</v>
      </c>
      <c r="P14" s="34">
        <f t="shared" si="3"/>
        <v>0</v>
      </c>
      <c r="Q14" s="34"/>
      <c r="R14" s="34"/>
      <c r="S14" s="34">
        <f t="shared" si="4"/>
        <v>10</v>
      </c>
      <c r="T14" s="34">
        <f t="shared" si="5"/>
        <v>69.05</v>
      </c>
      <c r="U14" s="34">
        <v>6</v>
      </c>
    </row>
    <row r="15" spans="1:21" ht="12.75">
      <c r="A15" s="34">
        <v>1</v>
      </c>
      <c r="B15" s="42" t="s">
        <v>79</v>
      </c>
      <c r="C15" s="34" t="s">
        <v>72</v>
      </c>
      <c r="D15" s="42" t="s">
        <v>26</v>
      </c>
      <c r="E15" s="42" t="s">
        <v>125</v>
      </c>
      <c r="F15" s="43" t="s">
        <v>12</v>
      </c>
      <c r="G15" s="34">
        <v>0</v>
      </c>
      <c r="H15" s="34">
        <v>40.97</v>
      </c>
      <c r="I15" s="34">
        <f t="shared" si="0"/>
        <v>0</v>
      </c>
      <c r="J15" s="34">
        <f t="shared" si="1"/>
        <v>0</v>
      </c>
      <c r="K15" s="34"/>
      <c r="L15" s="34"/>
      <c r="M15" s="34">
        <v>5</v>
      </c>
      <c r="N15" s="34">
        <v>41.1</v>
      </c>
      <c r="O15" s="34">
        <f t="shared" si="2"/>
        <v>5.100000000000001</v>
      </c>
      <c r="P15" s="34">
        <f t="shared" si="3"/>
        <v>10.100000000000001</v>
      </c>
      <c r="Q15" s="34"/>
      <c r="R15" s="34"/>
      <c r="S15" s="34">
        <f t="shared" si="4"/>
        <v>10.100000000000001</v>
      </c>
      <c r="T15" s="34">
        <f t="shared" si="5"/>
        <v>82.07</v>
      </c>
      <c r="U15" s="34">
        <v>7</v>
      </c>
    </row>
    <row r="16" spans="1:21" ht="12.75">
      <c r="A16" s="34">
        <v>16</v>
      </c>
      <c r="B16" s="34" t="s">
        <v>48</v>
      </c>
      <c r="C16" s="34" t="s">
        <v>74</v>
      </c>
      <c r="D16" s="34" t="s">
        <v>87</v>
      </c>
      <c r="E16" s="34" t="s">
        <v>49</v>
      </c>
      <c r="F16" s="43" t="s">
        <v>12</v>
      </c>
      <c r="G16" s="34">
        <v>0</v>
      </c>
      <c r="H16" s="34">
        <v>47.88</v>
      </c>
      <c r="I16" s="34">
        <f t="shared" si="0"/>
        <v>5.880000000000003</v>
      </c>
      <c r="J16" s="34">
        <f t="shared" si="1"/>
        <v>5.880000000000003</v>
      </c>
      <c r="K16" s="34"/>
      <c r="L16" s="34"/>
      <c r="M16" s="34">
        <v>0</v>
      </c>
      <c r="N16" s="34">
        <v>44.09</v>
      </c>
      <c r="O16" s="34">
        <f t="shared" si="2"/>
        <v>8.090000000000003</v>
      </c>
      <c r="P16" s="34">
        <f t="shared" si="3"/>
        <v>8.090000000000003</v>
      </c>
      <c r="Q16" s="34"/>
      <c r="R16" s="34"/>
      <c r="S16" s="34">
        <f t="shared" si="4"/>
        <v>13.970000000000006</v>
      </c>
      <c r="T16" s="34">
        <f t="shared" si="5"/>
        <v>91.97</v>
      </c>
      <c r="U16" s="34">
        <v>8</v>
      </c>
    </row>
    <row r="17" spans="1:21" ht="12.75">
      <c r="A17" s="34">
        <v>18</v>
      </c>
      <c r="B17" s="34" t="s">
        <v>46</v>
      </c>
      <c r="C17" s="34" t="s">
        <v>74</v>
      </c>
      <c r="D17" s="34" t="s">
        <v>57</v>
      </c>
      <c r="E17" s="34" t="s">
        <v>47</v>
      </c>
      <c r="F17" s="43" t="s">
        <v>12</v>
      </c>
      <c r="G17" s="34">
        <v>5</v>
      </c>
      <c r="H17" s="34">
        <v>43.25</v>
      </c>
      <c r="I17" s="34">
        <f t="shared" si="0"/>
        <v>1.25</v>
      </c>
      <c r="J17" s="34">
        <f t="shared" si="1"/>
        <v>6.25</v>
      </c>
      <c r="K17" s="34"/>
      <c r="L17" s="34"/>
      <c r="M17" s="34">
        <v>5</v>
      </c>
      <c r="N17" s="34">
        <v>39.37</v>
      </c>
      <c r="O17" s="34">
        <f t="shared" si="2"/>
        <v>3.3699999999999974</v>
      </c>
      <c r="P17" s="34">
        <f t="shared" si="3"/>
        <v>8.369999999999997</v>
      </c>
      <c r="Q17" s="34"/>
      <c r="R17" s="34"/>
      <c r="S17" s="34">
        <f t="shared" si="4"/>
        <v>14.619999999999997</v>
      </c>
      <c r="T17" s="34">
        <f t="shared" si="5"/>
        <v>82.62</v>
      </c>
      <c r="U17" s="34">
        <v>9</v>
      </c>
    </row>
    <row r="18" spans="1:21" ht="12.75">
      <c r="A18" s="34">
        <v>33</v>
      </c>
      <c r="B18" s="34" t="s">
        <v>128</v>
      </c>
      <c r="C18" s="34" t="s">
        <v>73</v>
      </c>
      <c r="D18" s="34" t="s">
        <v>33</v>
      </c>
      <c r="E18" s="34" t="s">
        <v>131</v>
      </c>
      <c r="F18" s="43" t="s">
        <v>12</v>
      </c>
      <c r="G18" s="38">
        <v>15</v>
      </c>
      <c r="H18" s="38">
        <v>47.94</v>
      </c>
      <c r="I18" s="34">
        <f t="shared" si="0"/>
        <v>5.939999999999998</v>
      </c>
      <c r="J18" s="34">
        <f t="shared" si="1"/>
        <v>20.939999999999998</v>
      </c>
      <c r="K18" s="38"/>
      <c r="L18" s="38"/>
      <c r="M18" s="38">
        <v>0</v>
      </c>
      <c r="N18" s="38">
        <v>37.66</v>
      </c>
      <c r="O18" s="38">
        <f t="shared" si="2"/>
        <v>1.6599999999999966</v>
      </c>
      <c r="P18" s="38">
        <f t="shared" si="3"/>
        <v>1.6599999999999966</v>
      </c>
      <c r="Q18" s="34"/>
      <c r="R18" s="38"/>
      <c r="S18" s="38">
        <f t="shared" si="4"/>
        <v>22.599999999999994</v>
      </c>
      <c r="T18" s="38">
        <f t="shared" si="5"/>
        <v>85.6</v>
      </c>
      <c r="U18" s="34">
        <v>10</v>
      </c>
    </row>
    <row r="19" spans="1:21" ht="12.75">
      <c r="A19" s="34">
        <v>23</v>
      </c>
      <c r="B19" s="34" t="s">
        <v>59</v>
      </c>
      <c r="C19" s="34" t="s">
        <v>72</v>
      </c>
      <c r="D19" s="34" t="s">
        <v>26</v>
      </c>
      <c r="E19" s="34" t="s">
        <v>60</v>
      </c>
      <c r="F19" s="43" t="s">
        <v>12</v>
      </c>
      <c r="G19" s="34">
        <v>0</v>
      </c>
      <c r="H19" s="34">
        <v>36.93</v>
      </c>
      <c r="I19" s="34">
        <f t="shared" si="0"/>
        <v>0</v>
      </c>
      <c r="J19" s="34">
        <f t="shared" si="1"/>
        <v>0</v>
      </c>
      <c r="K19" s="34"/>
      <c r="L19" s="34"/>
      <c r="M19" s="34">
        <v>100</v>
      </c>
      <c r="N19" s="34"/>
      <c r="O19" s="34">
        <f t="shared" si="2"/>
        <v>0</v>
      </c>
      <c r="P19" s="34">
        <f t="shared" si="3"/>
        <v>100</v>
      </c>
      <c r="Q19" s="34"/>
      <c r="R19" s="34"/>
      <c r="S19" s="34">
        <f t="shared" si="4"/>
        <v>100</v>
      </c>
      <c r="T19" s="34">
        <f t="shared" si="5"/>
        <v>36.93</v>
      </c>
      <c r="U19" s="34"/>
    </row>
    <row r="20" spans="1:21" ht="12.75">
      <c r="A20" s="34">
        <v>25</v>
      </c>
      <c r="B20" s="34" t="s">
        <v>38</v>
      </c>
      <c r="C20" s="34" t="s">
        <v>72</v>
      </c>
      <c r="D20" s="34" t="s">
        <v>26</v>
      </c>
      <c r="E20" s="34" t="s">
        <v>39</v>
      </c>
      <c r="F20" s="43" t="s">
        <v>12</v>
      </c>
      <c r="G20" s="34">
        <v>100</v>
      </c>
      <c r="H20" s="34"/>
      <c r="I20" s="34">
        <f t="shared" si="0"/>
        <v>0</v>
      </c>
      <c r="J20" s="34">
        <f t="shared" si="1"/>
        <v>100</v>
      </c>
      <c r="K20" s="34"/>
      <c r="L20" s="34"/>
      <c r="M20" s="34">
        <v>5</v>
      </c>
      <c r="N20" s="34">
        <v>29.66</v>
      </c>
      <c r="O20" s="34">
        <f t="shared" si="2"/>
        <v>0</v>
      </c>
      <c r="P20" s="34">
        <f t="shared" si="3"/>
        <v>5</v>
      </c>
      <c r="Q20" s="34"/>
      <c r="R20" s="34"/>
      <c r="S20" s="34">
        <f t="shared" si="4"/>
        <v>105</v>
      </c>
      <c r="T20" s="34">
        <f t="shared" si="5"/>
        <v>29.66</v>
      </c>
      <c r="U20" s="34"/>
    </row>
    <row r="21" spans="1:21" ht="12.75">
      <c r="A21" s="34">
        <v>13</v>
      </c>
      <c r="B21" s="34" t="s">
        <v>32</v>
      </c>
      <c r="C21" s="34" t="s">
        <v>74</v>
      </c>
      <c r="D21" s="34" t="s">
        <v>57</v>
      </c>
      <c r="E21" s="34" t="s">
        <v>66</v>
      </c>
      <c r="F21" s="43" t="s">
        <v>12</v>
      </c>
      <c r="G21" s="34">
        <v>5</v>
      </c>
      <c r="H21" s="34">
        <v>43.59</v>
      </c>
      <c r="I21" s="34">
        <f t="shared" si="0"/>
        <v>1.5900000000000034</v>
      </c>
      <c r="J21" s="34">
        <f t="shared" si="1"/>
        <v>6.590000000000003</v>
      </c>
      <c r="K21" s="34"/>
      <c r="L21" s="34"/>
      <c r="M21" s="34">
        <v>100</v>
      </c>
      <c r="N21" s="34"/>
      <c r="O21" s="34">
        <f t="shared" si="2"/>
        <v>0</v>
      </c>
      <c r="P21" s="34">
        <f t="shared" si="3"/>
        <v>100</v>
      </c>
      <c r="Q21" s="34"/>
      <c r="R21" s="34"/>
      <c r="S21" s="34">
        <f t="shared" si="4"/>
        <v>106.59</v>
      </c>
      <c r="T21" s="34">
        <f t="shared" si="5"/>
        <v>43.59</v>
      </c>
      <c r="U21" s="34"/>
    </row>
    <row r="22" spans="1:21" ht="12.75">
      <c r="A22" s="34">
        <v>11</v>
      </c>
      <c r="B22" s="42" t="s">
        <v>79</v>
      </c>
      <c r="C22" s="34" t="s">
        <v>72</v>
      </c>
      <c r="D22" s="42" t="s">
        <v>26</v>
      </c>
      <c r="E22" s="42" t="s">
        <v>126</v>
      </c>
      <c r="F22" s="43" t="s">
        <v>12</v>
      </c>
      <c r="G22" s="34">
        <v>10</v>
      </c>
      <c r="H22" s="34">
        <v>38.27</v>
      </c>
      <c r="I22" s="34">
        <f t="shared" si="0"/>
        <v>0</v>
      </c>
      <c r="J22" s="34">
        <f t="shared" si="1"/>
        <v>10</v>
      </c>
      <c r="K22" s="34"/>
      <c r="L22" s="34"/>
      <c r="M22" s="34">
        <v>100</v>
      </c>
      <c r="N22" s="34"/>
      <c r="O22" s="34">
        <f t="shared" si="2"/>
        <v>0</v>
      </c>
      <c r="P22" s="34">
        <f t="shared" si="3"/>
        <v>100</v>
      </c>
      <c r="Q22" s="34"/>
      <c r="R22" s="34"/>
      <c r="S22" s="34">
        <f t="shared" si="4"/>
        <v>110</v>
      </c>
      <c r="T22" s="34">
        <f t="shared" si="5"/>
        <v>38.27</v>
      </c>
      <c r="U22" s="37"/>
    </row>
    <row r="23" spans="1:21" ht="12.75">
      <c r="A23" s="34">
        <v>34</v>
      </c>
      <c r="B23" s="34" t="s">
        <v>129</v>
      </c>
      <c r="C23" s="34" t="s">
        <v>73</v>
      </c>
      <c r="D23" s="34" t="s">
        <v>86</v>
      </c>
      <c r="E23" s="34" t="s">
        <v>132</v>
      </c>
      <c r="F23" s="43" t="s">
        <v>12</v>
      </c>
      <c r="G23" s="38">
        <v>100</v>
      </c>
      <c r="H23" s="38"/>
      <c r="I23" s="34">
        <f t="shared" si="0"/>
        <v>0</v>
      </c>
      <c r="J23" s="34">
        <f t="shared" si="1"/>
        <v>100</v>
      </c>
      <c r="K23" s="38"/>
      <c r="L23" s="38"/>
      <c r="M23" s="38">
        <v>5</v>
      </c>
      <c r="N23" s="38">
        <v>46.35</v>
      </c>
      <c r="O23" s="38">
        <f t="shared" si="2"/>
        <v>10.350000000000001</v>
      </c>
      <c r="P23" s="38">
        <f t="shared" si="3"/>
        <v>15.350000000000001</v>
      </c>
      <c r="Q23" s="34"/>
      <c r="R23" s="38"/>
      <c r="S23" s="38">
        <f t="shared" si="4"/>
        <v>115.35</v>
      </c>
      <c r="T23" s="38"/>
      <c r="U23" s="34"/>
    </row>
    <row r="24" spans="1:21" ht="12.75">
      <c r="A24" s="34">
        <v>28</v>
      </c>
      <c r="B24" s="34" t="s">
        <v>85</v>
      </c>
      <c r="C24" s="34" t="s">
        <v>72</v>
      </c>
      <c r="D24" s="34" t="s">
        <v>26</v>
      </c>
      <c r="E24" s="34" t="s">
        <v>94</v>
      </c>
      <c r="F24" s="43" t="s">
        <v>12</v>
      </c>
      <c r="G24" s="38">
        <v>10</v>
      </c>
      <c r="H24" s="38">
        <v>49.67</v>
      </c>
      <c r="I24" s="34">
        <f t="shared" si="0"/>
        <v>7.670000000000002</v>
      </c>
      <c r="J24" s="34">
        <f t="shared" si="1"/>
        <v>17.67</v>
      </c>
      <c r="K24" s="34"/>
      <c r="L24" s="34"/>
      <c r="M24" s="34">
        <v>100</v>
      </c>
      <c r="N24" s="34"/>
      <c r="O24" s="34">
        <f t="shared" si="2"/>
        <v>0</v>
      </c>
      <c r="P24" s="34">
        <f t="shared" si="3"/>
        <v>100</v>
      </c>
      <c r="Q24" s="34"/>
      <c r="R24" s="34"/>
      <c r="S24" s="34">
        <f t="shared" si="4"/>
        <v>117.67</v>
      </c>
      <c r="T24" s="34">
        <f aca="true" t="shared" si="6" ref="T24:T58">N24+H24</f>
        <v>49.67</v>
      </c>
      <c r="U24" s="34"/>
    </row>
    <row r="25" spans="1:21" ht="12.75">
      <c r="A25" s="34">
        <v>17</v>
      </c>
      <c r="B25" s="34" t="s">
        <v>43</v>
      </c>
      <c r="C25" s="34" t="s">
        <v>72</v>
      </c>
      <c r="D25" s="34" t="s">
        <v>26</v>
      </c>
      <c r="E25" s="34" t="s">
        <v>91</v>
      </c>
      <c r="F25" s="43" t="s">
        <v>12</v>
      </c>
      <c r="G25" s="34">
        <v>30</v>
      </c>
      <c r="H25" s="34">
        <v>39.09</v>
      </c>
      <c r="I25" s="34">
        <f t="shared" si="0"/>
        <v>0</v>
      </c>
      <c r="J25" s="34">
        <f t="shared" si="1"/>
        <v>30</v>
      </c>
      <c r="K25" s="34"/>
      <c r="L25" s="34"/>
      <c r="M25" s="34">
        <v>100</v>
      </c>
      <c r="N25" s="34"/>
      <c r="O25" s="34">
        <f t="shared" si="2"/>
        <v>0</v>
      </c>
      <c r="P25" s="34">
        <f t="shared" si="3"/>
        <v>100</v>
      </c>
      <c r="Q25" s="34"/>
      <c r="R25" s="34"/>
      <c r="S25" s="34">
        <f t="shared" si="4"/>
        <v>130</v>
      </c>
      <c r="T25" s="34">
        <f t="shared" si="6"/>
        <v>39.09</v>
      </c>
      <c r="U25" s="34"/>
    </row>
    <row r="26" spans="1:21" ht="12.75">
      <c r="A26" s="34">
        <v>5</v>
      </c>
      <c r="B26" s="42" t="s">
        <v>25</v>
      </c>
      <c r="C26" s="34" t="s">
        <v>72</v>
      </c>
      <c r="D26" s="42" t="s">
        <v>26</v>
      </c>
      <c r="E26" s="42" t="s">
        <v>89</v>
      </c>
      <c r="F26" s="43" t="s">
        <v>12</v>
      </c>
      <c r="G26" s="34">
        <v>100</v>
      </c>
      <c r="H26" s="34"/>
      <c r="I26" s="34">
        <f t="shared" si="0"/>
        <v>0</v>
      </c>
      <c r="J26" s="34">
        <f t="shared" si="1"/>
        <v>100</v>
      </c>
      <c r="K26" s="34"/>
      <c r="L26" s="34"/>
      <c r="M26" s="34">
        <v>100</v>
      </c>
      <c r="N26" s="34"/>
      <c r="O26" s="34">
        <f t="shared" si="2"/>
        <v>0</v>
      </c>
      <c r="P26" s="34">
        <f t="shared" si="3"/>
        <v>100</v>
      </c>
      <c r="Q26" s="34"/>
      <c r="R26" s="34"/>
      <c r="S26" s="34">
        <f t="shared" si="4"/>
        <v>200</v>
      </c>
      <c r="T26" s="34">
        <f t="shared" si="6"/>
        <v>0</v>
      </c>
      <c r="U26" s="34"/>
    </row>
    <row r="27" spans="1:21" ht="12.75">
      <c r="A27" s="34">
        <v>9</v>
      </c>
      <c r="B27" s="34" t="s">
        <v>59</v>
      </c>
      <c r="C27" s="34" t="s">
        <v>72</v>
      </c>
      <c r="D27" s="34" t="s">
        <v>26</v>
      </c>
      <c r="E27" s="34" t="s">
        <v>90</v>
      </c>
      <c r="F27" s="43" t="s">
        <v>12</v>
      </c>
      <c r="G27" s="34">
        <v>100</v>
      </c>
      <c r="H27" s="34"/>
      <c r="I27" s="34">
        <f t="shared" si="0"/>
        <v>0</v>
      </c>
      <c r="J27" s="34">
        <f t="shared" si="1"/>
        <v>100</v>
      </c>
      <c r="K27" s="34"/>
      <c r="L27" s="34"/>
      <c r="M27" s="34">
        <v>100</v>
      </c>
      <c r="N27" s="34"/>
      <c r="O27" s="34">
        <f t="shared" si="2"/>
        <v>0</v>
      </c>
      <c r="P27" s="34">
        <f t="shared" si="3"/>
        <v>100</v>
      </c>
      <c r="Q27" s="34"/>
      <c r="R27" s="34"/>
      <c r="S27" s="34">
        <f t="shared" si="4"/>
        <v>200</v>
      </c>
      <c r="T27" s="34">
        <f t="shared" si="6"/>
        <v>0</v>
      </c>
      <c r="U27" s="34"/>
    </row>
    <row r="28" spans="1:21" ht="12.75">
      <c r="A28" s="34">
        <v>27</v>
      </c>
      <c r="B28" s="34" t="s">
        <v>84</v>
      </c>
      <c r="C28" s="34" t="s">
        <v>77</v>
      </c>
      <c r="D28" s="34" t="s">
        <v>88</v>
      </c>
      <c r="E28" s="34" t="s">
        <v>93</v>
      </c>
      <c r="F28" s="43" t="s">
        <v>12</v>
      </c>
      <c r="G28" s="34">
        <v>100</v>
      </c>
      <c r="H28" s="34"/>
      <c r="I28" s="34">
        <f t="shared" si="0"/>
        <v>0</v>
      </c>
      <c r="J28" s="34">
        <f t="shared" si="1"/>
        <v>100</v>
      </c>
      <c r="K28" s="34"/>
      <c r="L28" s="34"/>
      <c r="M28" s="34">
        <v>100</v>
      </c>
      <c r="N28" s="34"/>
      <c r="O28" s="34">
        <f t="shared" si="2"/>
        <v>0</v>
      </c>
      <c r="P28" s="34">
        <f t="shared" si="3"/>
        <v>100</v>
      </c>
      <c r="Q28" s="34"/>
      <c r="R28" s="34"/>
      <c r="S28" s="34">
        <f t="shared" si="4"/>
        <v>200</v>
      </c>
      <c r="T28" s="34">
        <f t="shared" si="6"/>
        <v>0</v>
      </c>
      <c r="U28" s="34"/>
    </row>
    <row r="29" spans="1:21" ht="12.75">
      <c r="A29" s="34">
        <v>56</v>
      </c>
      <c r="B29" s="34" t="s">
        <v>40</v>
      </c>
      <c r="C29" s="34" t="s">
        <v>74</v>
      </c>
      <c r="D29" s="34" t="s">
        <v>41</v>
      </c>
      <c r="E29" s="34" t="s">
        <v>42</v>
      </c>
      <c r="F29" s="43" t="s">
        <v>68</v>
      </c>
      <c r="G29" s="38">
        <v>0</v>
      </c>
      <c r="H29" s="38">
        <v>37.49</v>
      </c>
      <c r="I29" s="34">
        <f t="shared" si="0"/>
        <v>0</v>
      </c>
      <c r="J29" s="34">
        <f t="shared" si="1"/>
        <v>0</v>
      </c>
      <c r="K29" s="34"/>
      <c r="L29" s="34"/>
      <c r="M29" s="34">
        <v>0</v>
      </c>
      <c r="N29" s="34">
        <v>35.47</v>
      </c>
      <c r="O29" s="34">
        <f t="shared" si="2"/>
        <v>0</v>
      </c>
      <c r="P29" s="34">
        <f t="shared" si="3"/>
        <v>0</v>
      </c>
      <c r="Q29" s="34"/>
      <c r="R29" s="34"/>
      <c r="S29" s="34">
        <f t="shared" si="4"/>
        <v>0</v>
      </c>
      <c r="T29" s="34">
        <f t="shared" si="6"/>
        <v>72.96000000000001</v>
      </c>
      <c r="U29" s="34">
        <v>1</v>
      </c>
    </row>
    <row r="30" spans="1:21" ht="12.75">
      <c r="A30" s="34">
        <v>78</v>
      </c>
      <c r="B30" s="34" t="s">
        <v>123</v>
      </c>
      <c r="C30" s="34" t="s">
        <v>76</v>
      </c>
      <c r="D30" s="34" t="s">
        <v>63</v>
      </c>
      <c r="E30" s="34" t="s">
        <v>124</v>
      </c>
      <c r="F30" s="43" t="s">
        <v>68</v>
      </c>
      <c r="G30" s="38">
        <v>0</v>
      </c>
      <c r="H30" s="38">
        <v>38.33</v>
      </c>
      <c r="I30" s="34">
        <f t="shared" si="0"/>
        <v>0</v>
      </c>
      <c r="J30" s="34">
        <f t="shared" si="1"/>
        <v>0</v>
      </c>
      <c r="K30" s="34"/>
      <c r="L30" s="34"/>
      <c r="M30" s="34">
        <v>0</v>
      </c>
      <c r="N30" s="34">
        <v>34.84</v>
      </c>
      <c r="O30" s="34">
        <f t="shared" si="2"/>
        <v>0</v>
      </c>
      <c r="P30" s="34">
        <f t="shared" si="3"/>
        <v>0</v>
      </c>
      <c r="Q30" s="34"/>
      <c r="R30" s="34"/>
      <c r="S30" s="34">
        <f t="shared" si="4"/>
        <v>0</v>
      </c>
      <c r="T30" s="34">
        <f t="shared" si="6"/>
        <v>73.17</v>
      </c>
      <c r="U30" s="34">
        <v>2</v>
      </c>
    </row>
    <row r="31" spans="1:21" ht="12.75">
      <c r="A31" s="34">
        <v>64</v>
      </c>
      <c r="B31" s="34" t="s">
        <v>25</v>
      </c>
      <c r="C31" s="34" t="s">
        <v>77</v>
      </c>
      <c r="D31" s="34" t="s">
        <v>27</v>
      </c>
      <c r="E31" s="34" t="s">
        <v>28</v>
      </c>
      <c r="F31" s="43" t="s">
        <v>68</v>
      </c>
      <c r="G31" s="38">
        <v>0</v>
      </c>
      <c r="H31" s="38">
        <v>39.73</v>
      </c>
      <c r="I31" s="34">
        <f t="shared" si="0"/>
        <v>0</v>
      </c>
      <c r="J31" s="34">
        <f t="shared" si="1"/>
        <v>0</v>
      </c>
      <c r="K31" s="34"/>
      <c r="L31" s="34"/>
      <c r="M31" s="34">
        <v>0</v>
      </c>
      <c r="N31" s="34">
        <v>35.5</v>
      </c>
      <c r="O31" s="34">
        <f t="shared" si="2"/>
        <v>0</v>
      </c>
      <c r="P31" s="34">
        <f t="shared" si="3"/>
        <v>0</v>
      </c>
      <c r="Q31" s="34"/>
      <c r="R31" s="34"/>
      <c r="S31" s="34">
        <f t="shared" si="4"/>
        <v>0</v>
      </c>
      <c r="T31" s="34">
        <f t="shared" si="6"/>
        <v>75.22999999999999</v>
      </c>
      <c r="U31" s="34">
        <v>3</v>
      </c>
    </row>
    <row r="32" spans="1:21" ht="12.75">
      <c r="A32" s="34">
        <v>62</v>
      </c>
      <c r="B32" s="34" t="s">
        <v>43</v>
      </c>
      <c r="C32" s="34" t="s">
        <v>77</v>
      </c>
      <c r="D32" s="34" t="s">
        <v>27</v>
      </c>
      <c r="E32" s="34" t="s">
        <v>44</v>
      </c>
      <c r="F32" s="43" t="s">
        <v>68</v>
      </c>
      <c r="G32" s="38">
        <v>0</v>
      </c>
      <c r="H32" s="38">
        <v>39.77</v>
      </c>
      <c r="I32" s="34">
        <f t="shared" si="0"/>
        <v>0</v>
      </c>
      <c r="J32" s="34">
        <f t="shared" si="1"/>
        <v>0</v>
      </c>
      <c r="K32" s="34"/>
      <c r="L32" s="34"/>
      <c r="M32" s="34">
        <v>0</v>
      </c>
      <c r="N32" s="34">
        <v>35.51</v>
      </c>
      <c r="O32" s="34">
        <f t="shared" si="2"/>
        <v>0</v>
      </c>
      <c r="P32" s="34">
        <f t="shared" si="3"/>
        <v>0</v>
      </c>
      <c r="Q32" s="34"/>
      <c r="R32" s="34"/>
      <c r="S32" s="34">
        <f t="shared" si="4"/>
        <v>0</v>
      </c>
      <c r="T32" s="34">
        <f t="shared" si="6"/>
        <v>75.28</v>
      </c>
      <c r="U32" s="34">
        <v>4</v>
      </c>
    </row>
    <row r="33" spans="1:21" ht="12.75">
      <c r="A33" s="34">
        <v>73</v>
      </c>
      <c r="B33" s="42" t="s">
        <v>64</v>
      </c>
      <c r="C33" s="34" t="s">
        <v>74</v>
      </c>
      <c r="D33" s="34" t="s">
        <v>114</v>
      </c>
      <c r="E33" s="34" t="s">
        <v>65</v>
      </c>
      <c r="F33" s="43" t="s">
        <v>68</v>
      </c>
      <c r="G33" s="38">
        <v>0</v>
      </c>
      <c r="H33" s="38">
        <v>42.45</v>
      </c>
      <c r="I33" s="34">
        <f t="shared" si="0"/>
        <v>0.45000000000000284</v>
      </c>
      <c r="J33" s="34">
        <f t="shared" si="1"/>
        <v>0.45000000000000284</v>
      </c>
      <c r="K33" s="34"/>
      <c r="L33" s="34"/>
      <c r="M33" s="34">
        <v>0</v>
      </c>
      <c r="N33" s="34">
        <v>36.92</v>
      </c>
      <c r="O33" s="34">
        <f t="shared" si="2"/>
        <v>0.9200000000000017</v>
      </c>
      <c r="P33" s="34">
        <f t="shared" si="3"/>
        <v>0.9200000000000017</v>
      </c>
      <c r="Q33" s="34"/>
      <c r="R33" s="34"/>
      <c r="S33" s="34">
        <f t="shared" si="4"/>
        <v>1.3700000000000045</v>
      </c>
      <c r="T33" s="34">
        <f t="shared" si="6"/>
        <v>79.37</v>
      </c>
      <c r="U33" s="34">
        <v>5</v>
      </c>
    </row>
    <row r="34" spans="1:21" ht="12.75">
      <c r="A34" s="34">
        <v>66</v>
      </c>
      <c r="B34" s="34" t="s">
        <v>85</v>
      </c>
      <c r="C34" s="34" t="s">
        <v>75</v>
      </c>
      <c r="D34" s="34" t="s">
        <v>29</v>
      </c>
      <c r="E34" s="34" t="s">
        <v>117</v>
      </c>
      <c r="F34" s="43" t="s">
        <v>68</v>
      </c>
      <c r="G34" s="38">
        <v>0</v>
      </c>
      <c r="H34" s="38">
        <v>43.39</v>
      </c>
      <c r="I34" s="34">
        <f t="shared" si="0"/>
        <v>1.3900000000000006</v>
      </c>
      <c r="J34" s="34">
        <f t="shared" si="1"/>
        <v>1.3900000000000006</v>
      </c>
      <c r="K34" s="34"/>
      <c r="L34" s="34"/>
      <c r="M34" s="34">
        <v>0</v>
      </c>
      <c r="N34" s="34">
        <v>36.9</v>
      </c>
      <c r="O34" s="34">
        <f t="shared" si="2"/>
        <v>0.8999999999999986</v>
      </c>
      <c r="P34" s="34">
        <f t="shared" si="3"/>
        <v>0.8999999999999986</v>
      </c>
      <c r="Q34" s="34"/>
      <c r="R34" s="34"/>
      <c r="S34" s="34">
        <f t="shared" si="4"/>
        <v>2.289999999999999</v>
      </c>
      <c r="T34" s="34">
        <f t="shared" si="6"/>
        <v>80.28999999999999</v>
      </c>
      <c r="U34" s="34">
        <v>6</v>
      </c>
    </row>
    <row r="35" spans="1:21" ht="12.75">
      <c r="A35" s="34">
        <v>61</v>
      </c>
      <c r="B35" s="34" t="s">
        <v>34</v>
      </c>
      <c r="C35" s="34" t="s">
        <v>76</v>
      </c>
      <c r="D35" s="34" t="s">
        <v>113</v>
      </c>
      <c r="E35" s="34" t="s">
        <v>116</v>
      </c>
      <c r="F35" s="43" t="s">
        <v>68</v>
      </c>
      <c r="G35" s="38">
        <v>0</v>
      </c>
      <c r="H35" s="38">
        <v>40.17</v>
      </c>
      <c r="I35" s="34">
        <f t="shared" si="0"/>
        <v>0</v>
      </c>
      <c r="J35" s="34">
        <f t="shared" si="1"/>
        <v>0</v>
      </c>
      <c r="K35" s="34"/>
      <c r="L35" s="34"/>
      <c r="M35" s="34">
        <v>5</v>
      </c>
      <c r="N35" s="34">
        <v>35.3</v>
      </c>
      <c r="O35" s="34">
        <f t="shared" si="2"/>
        <v>0</v>
      </c>
      <c r="P35" s="34">
        <f t="shared" si="3"/>
        <v>5</v>
      </c>
      <c r="Q35" s="34"/>
      <c r="R35" s="34"/>
      <c r="S35" s="34">
        <f t="shared" si="4"/>
        <v>5</v>
      </c>
      <c r="T35" s="34">
        <f t="shared" si="6"/>
        <v>75.47</v>
      </c>
      <c r="U35" s="34">
        <v>7</v>
      </c>
    </row>
    <row r="36" spans="1:21" ht="12.75">
      <c r="A36" s="34">
        <v>74</v>
      </c>
      <c r="B36" s="42" t="s">
        <v>25</v>
      </c>
      <c r="C36" s="34" t="s">
        <v>75</v>
      </c>
      <c r="D36" s="42" t="s">
        <v>29</v>
      </c>
      <c r="E36" s="42" t="s">
        <v>30</v>
      </c>
      <c r="F36" s="43" t="s">
        <v>68</v>
      </c>
      <c r="G36" s="38">
        <v>0</v>
      </c>
      <c r="H36" s="38">
        <v>41.06</v>
      </c>
      <c r="I36" s="34">
        <f t="shared" si="0"/>
        <v>0</v>
      </c>
      <c r="J36" s="34">
        <f t="shared" si="1"/>
        <v>0</v>
      </c>
      <c r="K36" s="34"/>
      <c r="L36" s="34"/>
      <c r="M36" s="34">
        <v>5</v>
      </c>
      <c r="N36" s="34">
        <v>40.16</v>
      </c>
      <c r="O36" s="34">
        <f t="shared" si="2"/>
        <v>4.159999999999997</v>
      </c>
      <c r="P36" s="34">
        <f t="shared" si="3"/>
        <v>9.159999999999997</v>
      </c>
      <c r="Q36" s="34"/>
      <c r="R36" s="34"/>
      <c r="S36" s="34">
        <f t="shared" si="4"/>
        <v>9.159999999999997</v>
      </c>
      <c r="T36" s="34">
        <f t="shared" si="6"/>
        <v>81.22</v>
      </c>
      <c r="U36" s="34">
        <v>8</v>
      </c>
    </row>
    <row r="37" spans="1:21" ht="12.75">
      <c r="A37" s="34">
        <v>58</v>
      </c>
      <c r="B37" s="42" t="s">
        <v>52</v>
      </c>
      <c r="C37" s="34" t="s">
        <v>77</v>
      </c>
      <c r="D37" s="42" t="s">
        <v>27</v>
      </c>
      <c r="E37" s="42" t="s">
        <v>78</v>
      </c>
      <c r="F37" s="43" t="s">
        <v>68</v>
      </c>
      <c r="G37" s="38">
        <v>10</v>
      </c>
      <c r="H37" s="38">
        <v>37.04</v>
      </c>
      <c r="I37" s="34">
        <f t="shared" si="0"/>
        <v>0</v>
      </c>
      <c r="J37" s="34">
        <f t="shared" si="1"/>
        <v>10</v>
      </c>
      <c r="K37" s="34"/>
      <c r="L37" s="34"/>
      <c r="M37" s="34">
        <v>0</v>
      </c>
      <c r="N37" s="34">
        <v>34.02</v>
      </c>
      <c r="O37" s="34">
        <f t="shared" si="2"/>
        <v>0</v>
      </c>
      <c r="P37" s="34">
        <f t="shared" si="3"/>
        <v>0</v>
      </c>
      <c r="Q37" s="34"/>
      <c r="R37" s="34"/>
      <c r="S37" s="34">
        <f t="shared" si="4"/>
        <v>10</v>
      </c>
      <c r="T37" s="34">
        <f t="shared" si="6"/>
        <v>71.06</v>
      </c>
      <c r="U37" s="34">
        <v>9</v>
      </c>
    </row>
    <row r="38" spans="1:21" ht="12.75">
      <c r="A38" s="34">
        <v>79</v>
      </c>
      <c r="B38" s="34" t="s">
        <v>121</v>
      </c>
      <c r="C38" s="34" t="s">
        <v>75</v>
      </c>
      <c r="D38" s="34" t="s">
        <v>29</v>
      </c>
      <c r="E38" s="34" t="s">
        <v>130</v>
      </c>
      <c r="F38" s="43" t="s">
        <v>68</v>
      </c>
      <c r="G38" s="38">
        <v>5</v>
      </c>
      <c r="H38" s="38">
        <v>45.97</v>
      </c>
      <c r="I38" s="34">
        <f t="shared" si="0"/>
        <v>3.969999999999999</v>
      </c>
      <c r="J38" s="34">
        <f t="shared" si="1"/>
        <v>8.969999999999999</v>
      </c>
      <c r="K38" s="34"/>
      <c r="L38" s="34"/>
      <c r="M38" s="34">
        <v>0</v>
      </c>
      <c r="N38" s="34">
        <v>38.56</v>
      </c>
      <c r="O38" s="34">
        <f t="shared" si="2"/>
        <v>2.5600000000000023</v>
      </c>
      <c r="P38" s="34">
        <f t="shared" si="3"/>
        <v>2.5600000000000023</v>
      </c>
      <c r="Q38" s="34"/>
      <c r="R38" s="34"/>
      <c r="S38" s="34">
        <f t="shared" si="4"/>
        <v>11.530000000000001</v>
      </c>
      <c r="T38" s="34">
        <f t="shared" si="6"/>
        <v>84.53</v>
      </c>
      <c r="U38" s="34">
        <v>10</v>
      </c>
    </row>
    <row r="39" spans="1:21" ht="12.75">
      <c r="A39" s="34">
        <v>68</v>
      </c>
      <c r="B39" s="42" t="s">
        <v>111</v>
      </c>
      <c r="C39" s="34" t="s">
        <v>77</v>
      </c>
      <c r="D39" s="42" t="s">
        <v>27</v>
      </c>
      <c r="E39" s="42" t="s">
        <v>118</v>
      </c>
      <c r="F39" s="43" t="s">
        <v>68</v>
      </c>
      <c r="G39" s="38">
        <v>0</v>
      </c>
      <c r="H39" s="38">
        <v>52.69</v>
      </c>
      <c r="I39" s="34">
        <f t="shared" si="0"/>
        <v>10.689999999999998</v>
      </c>
      <c r="J39" s="34">
        <f t="shared" si="1"/>
        <v>10.689999999999998</v>
      </c>
      <c r="K39" s="34"/>
      <c r="L39" s="34"/>
      <c r="M39" s="34">
        <v>0</v>
      </c>
      <c r="N39" s="34">
        <v>44.53</v>
      </c>
      <c r="O39" s="34">
        <f t="shared" si="2"/>
        <v>8.530000000000001</v>
      </c>
      <c r="P39" s="34">
        <f t="shared" si="3"/>
        <v>8.530000000000001</v>
      </c>
      <c r="Q39" s="34"/>
      <c r="R39" s="34"/>
      <c r="S39" s="34">
        <f t="shared" si="4"/>
        <v>19.22</v>
      </c>
      <c r="T39" s="34">
        <f t="shared" si="6"/>
        <v>97.22</v>
      </c>
      <c r="U39" s="34"/>
    </row>
    <row r="40" spans="1:21" ht="12.75">
      <c r="A40" s="34">
        <v>55</v>
      </c>
      <c r="B40" s="42" t="s">
        <v>25</v>
      </c>
      <c r="C40" s="34" t="s">
        <v>74</v>
      </c>
      <c r="D40" s="42" t="s">
        <v>36</v>
      </c>
      <c r="E40" s="42" t="s">
        <v>115</v>
      </c>
      <c r="F40" s="43" t="s">
        <v>68</v>
      </c>
      <c r="G40" s="38">
        <v>0</v>
      </c>
      <c r="H40" s="38">
        <v>48.66</v>
      </c>
      <c r="I40" s="34">
        <f t="shared" si="0"/>
        <v>6.659999999999997</v>
      </c>
      <c r="J40" s="34">
        <f t="shared" si="1"/>
        <v>6.659999999999997</v>
      </c>
      <c r="K40" s="34"/>
      <c r="L40" s="34"/>
      <c r="M40" s="34">
        <v>5</v>
      </c>
      <c r="N40" s="34">
        <v>49.17</v>
      </c>
      <c r="O40" s="34">
        <f t="shared" si="2"/>
        <v>13.170000000000002</v>
      </c>
      <c r="P40" s="34">
        <f t="shared" si="3"/>
        <v>18.17</v>
      </c>
      <c r="Q40" s="34"/>
      <c r="R40" s="34"/>
      <c r="S40" s="34">
        <f t="shared" si="4"/>
        <v>24.83</v>
      </c>
      <c r="T40" s="34">
        <f t="shared" si="6"/>
        <v>97.83</v>
      </c>
      <c r="U40" s="34"/>
    </row>
    <row r="41" spans="1:21" ht="12.75">
      <c r="A41" s="34">
        <v>59</v>
      </c>
      <c r="B41" s="42" t="s">
        <v>61</v>
      </c>
      <c r="C41" s="34" t="s">
        <v>74</v>
      </c>
      <c r="D41" s="42" t="s">
        <v>112</v>
      </c>
      <c r="E41" s="42" t="s">
        <v>62</v>
      </c>
      <c r="F41" s="43" t="s">
        <v>68</v>
      </c>
      <c r="G41" s="38">
        <v>5</v>
      </c>
      <c r="H41" s="38">
        <v>61.21</v>
      </c>
      <c r="I41" s="34">
        <f aca="true" t="shared" si="7" ref="I41:I58">IF((H41-$J$6)&gt;0,H41-$J$6,0)</f>
        <v>19.21</v>
      </c>
      <c r="J41" s="34">
        <f aca="true" t="shared" si="8" ref="J41:J58">I41+G41</f>
        <v>24.21</v>
      </c>
      <c r="K41" s="34"/>
      <c r="L41" s="34"/>
      <c r="M41" s="34">
        <v>5</v>
      </c>
      <c r="N41" s="34">
        <v>53.06</v>
      </c>
      <c r="O41" s="34">
        <f aca="true" t="shared" si="9" ref="O41:O58">IF((N41-$P$6)&gt;0,N41-$P$6,0)</f>
        <v>17.060000000000002</v>
      </c>
      <c r="P41" s="34">
        <f aca="true" t="shared" si="10" ref="P41:P58">O41+M41</f>
        <v>22.060000000000002</v>
      </c>
      <c r="Q41" s="34"/>
      <c r="R41" s="34"/>
      <c r="S41" s="34">
        <f aca="true" t="shared" si="11" ref="S41:S58">P41+J41</f>
        <v>46.27</v>
      </c>
      <c r="T41" s="34">
        <f t="shared" si="6"/>
        <v>114.27000000000001</v>
      </c>
      <c r="U41" s="34"/>
    </row>
    <row r="42" spans="1:21" ht="12.75">
      <c r="A42" s="34">
        <v>70</v>
      </c>
      <c r="B42" s="42" t="s">
        <v>40</v>
      </c>
      <c r="C42" s="34" t="s">
        <v>75</v>
      </c>
      <c r="D42" s="42" t="s">
        <v>29</v>
      </c>
      <c r="E42" s="42" t="s">
        <v>119</v>
      </c>
      <c r="F42" s="43" t="s">
        <v>68</v>
      </c>
      <c r="G42" s="38">
        <v>100</v>
      </c>
      <c r="H42" s="38"/>
      <c r="I42" s="34">
        <f t="shared" si="7"/>
        <v>0</v>
      </c>
      <c r="J42" s="34">
        <f t="shared" si="8"/>
        <v>100</v>
      </c>
      <c r="K42" s="34"/>
      <c r="L42" s="34"/>
      <c r="M42" s="34">
        <v>0</v>
      </c>
      <c r="N42" s="34">
        <v>33.01</v>
      </c>
      <c r="O42" s="34">
        <f t="shared" si="9"/>
        <v>0</v>
      </c>
      <c r="P42" s="34">
        <f t="shared" si="10"/>
        <v>0</v>
      </c>
      <c r="Q42" s="34"/>
      <c r="R42" s="34"/>
      <c r="S42" s="34">
        <f t="shared" si="11"/>
        <v>100</v>
      </c>
      <c r="T42" s="34">
        <f t="shared" si="6"/>
        <v>33.01</v>
      </c>
      <c r="U42" s="34"/>
    </row>
    <row r="43" spans="1:21" ht="12.75">
      <c r="A43" s="34">
        <v>57</v>
      </c>
      <c r="B43" s="42" t="s">
        <v>50</v>
      </c>
      <c r="C43" s="34" t="s">
        <v>74</v>
      </c>
      <c r="D43" s="42" t="s">
        <v>41</v>
      </c>
      <c r="E43" s="42" t="s">
        <v>51</v>
      </c>
      <c r="F43" s="43" t="s">
        <v>68</v>
      </c>
      <c r="G43" s="38">
        <v>100</v>
      </c>
      <c r="H43" s="38"/>
      <c r="I43" s="34">
        <f t="shared" si="7"/>
        <v>0</v>
      </c>
      <c r="J43" s="34">
        <f t="shared" si="8"/>
        <v>100</v>
      </c>
      <c r="K43" s="34"/>
      <c r="L43" s="34"/>
      <c r="M43" s="34">
        <v>0</v>
      </c>
      <c r="N43" s="34">
        <v>38.25</v>
      </c>
      <c r="O43" s="34">
        <f t="shared" si="9"/>
        <v>2.25</v>
      </c>
      <c r="P43" s="34">
        <f t="shared" si="10"/>
        <v>2.25</v>
      </c>
      <c r="Q43" s="34"/>
      <c r="R43" s="34"/>
      <c r="S43" s="34">
        <f t="shared" si="11"/>
        <v>102.25</v>
      </c>
      <c r="T43" s="34">
        <f t="shared" si="6"/>
        <v>38.25</v>
      </c>
      <c r="U43" s="34"/>
    </row>
    <row r="44" spans="1:21" ht="12.75">
      <c r="A44" s="34">
        <v>75</v>
      </c>
      <c r="B44" s="34" t="s">
        <v>50</v>
      </c>
      <c r="C44" s="34" t="s">
        <v>74</v>
      </c>
      <c r="D44" s="34" t="s">
        <v>41</v>
      </c>
      <c r="E44" s="34" t="s">
        <v>134</v>
      </c>
      <c r="F44" s="43" t="s">
        <v>68</v>
      </c>
      <c r="G44" s="38">
        <v>100</v>
      </c>
      <c r="H44" s="38"/>
      <c r="I44" s="34">
        <f t="shared" si="7"/>
        <v>0</v>
      </c>
      <c r="J44" s="34">
        <f t="shared" si="8"/>
        <v>100</v>
      </c>
      <c r="K44" s="34"/>
      <c r="L44" s="34"/>
      <c r="M44" s="34">
        <v>0</v>
      </c>
      <c r="N44" s="34">
        <v>39.89</v>
      </c>
      <c r="O44" s="34">
        <f t="shared" si="9"/>
        <v>3.8900000000000006</v>
      </c>
      <c r="P44" s="34">
        <f t="shared" si="10"/>
        <v>3.8900000000000006</v>
      </c>
      <c r="Q44" s="34"/>
      <c r="R44" s="34"/>
      <c r="S44" s="34">
        <f t="shared" si="11"/>
        <v>103.89</v>
      </c>
      <c r="T44" s="34">
        <f t="shared" si="6"/>
        <v>39.89</v>
      </c>
      <c r="U44" s="34"/>
    </row>
    <row r="45" spans="1:21" ht="12.75">
      <c r="A45" s="34">
        <v>69</v>
      </c>
      <c r="B45" s="42" t="s">
        <v>52</v>
      </c>
      <c r="C45" s="34" t="s">
        <v>77</v>
      </c>
      <c r="D45" s="42" t="s">
        <v>27</v>
      </c>
      <c r="E45" s="42" t="s">
        <v>67</v>
      </c>
      <c r="F45" s="43" t="s">
        <v>68</v>
      </c>
      <c r="G45" s="38">
        <v>5</v>
      </c>
      <c r="H45" s="38">
        <v>47.1</v>
      </c>
      <c r="I45" s="34">
        <f t="shared" si="7"/>
        <v>5.100000000000001</v>
      </c>
      <c r="J45" s="34">
        <f t="shared" si="8"/>
        <v>10.100000000000001</v>
      </c>
      <c r="K45" s="34"/>
      <c r="L45" s="34"/>
      <c r="M45" s="34">
        <v>100</v>
      </c>
      <c r="N45" s="34"/>
      <c r="O45" s="34">
        <f t="shared" si="9"/>
        <v>0</v>
      </c>
      <c r="P45" s="34">
        <f t="shared" si="10"/>
        <v>100</v>
      </c>
      <c r="Q45" s="34"/>
      <c r="R45" s="34"/>
      <c r="S45" s="34">
        <f t="shared" si="11"/>
        <v>110.1</v>
      </c>
      <c r="T45" s="34">
        <f t="shared" si="6"/>
        <v>47.1</v>
      </c>
      <c r="U45" s="34"/>
    </row>
    <row r="46" spans="1:21" ht="12.75">
      <c r="A46" s="34">
        <v>77</v>
      </c>
      <c r="B46" s="42" t="s">
        <v>61</v>
      </c>
      <c r="C46" s="34" t="s">
        <v>74</v>
      </c>
      <c r="D46" s="42" t="s">
        <v>112</v>
      </c>
      <c r="E46" s="42" t="s">
        <v>120</v>
      </c>
      <c r="F46" s="43" t="s">
        <v>68</v>
      </c>
      <c r="G46" s="38">
        <v>100</v>
      </c>
      <c r="H46" s="38"/>
      <c r="I46" s="34">
        <f t="shared" si="7"/>
        <v>0</v>
      </c>
      <c r="J46" s="34">
        <f t="shared" si="8"/>
        <v>100</v>
      </c>
      <c r="K46" s="34"/>
      <c r="L46" s="34"/>
      <c r="M46" s="34">
        <v>100</v>
      </c>
      <c r="N46" s="34"/>
      <c r="O46" s="34">
        <f t="shared" si="9"/>
        <v>0</v>
      </c>
      <c r="P46" s="34">
        <f t="shared" si="10"/>
        <v>100</v>
      </c>
      <c r="Q46" s="34"/>
      <c r="R46" s="34"/>
      <c r="S46" s="34">
        <f t="shared" si="11"/>
        <v>200</v>
      </c>
      <c r="T46" s="34">
        <f t="shared" si="6"/>
        <v>0</v>
      </c>
      <c r="U46" s="34"/>
    </row>
    <row r="47" spans="1:21" ht="12.75">
      <c r="A47" s="34">
        <v>51</v>
      </c>
      <c r="B47" s="42" t="s">
        <v>99</v>
      </c>
      <c r="C47" s="38" t="s">
        <v>76</v>
      </c>
      <c r="D47" s="42" t="s">
        <v>31</v>
      </c>
      <c r="E47" s="42" t="s">
        <v>109</v>
      </c>
      <c r="F47" s="43" t="s">
        <v>110</v>
      </c>
      <c r="G47" s="38">
        <v>5</v>
      </c>
      <c r="H47" s="38">
        <v>43.14</v>
      </c>
      <c r="I47" s="34">
        <f t="shared" si="7"/>
        <v>1.1400000000000006</v>
      </c>
      <c r="J47" s="34">
        <f t="shared" si="8"/>
        <v>6.140000000000001</v>
      </c>
      <c r="K47" s="34"/>
      <c r="L47" s="34"/>
      <c r="M47" s="34">
        <v>0</v>
      </c>
      <c r="N47" s="34">
        <v>38.66</v>
      </c>
      <c r="O47" s="34">
        <f t="shared" si="9"/>
        <v>2.6599999999999966</v>
      </c>
      <c r="P47" s="34">
        <f t="shared" si="10"/>
        <v>2.6599999999999966</v>
      </c>
      <c r="Q47" s="34"/>
      <c r="R47" s="34"/>
      <c r="S47" s="34">
        <f t="shared" si="11"/>
        <v>8.799999999999997</v>
      </c>
      <c r="T47" s="34">
        <f t="shared" si="6"/>
        <v>81.8</v>
      </c>
      <c r="U47" s="34">
        <v>1</v>
      </c>
    </row>
    <row r="48" spans="1:21" ht="12.75">
      <c r="A48" s="34">
        <v>43</v>
      </c>
      <c r="B48" s="42" t="s">
        <v>52</v>
      </c>
      <c r="C48" s="34" t="s">
        <v>72</v>
      </c>
      <c r="D48" s="42" t="s">
        <v>26</v>
      </c>
      <c r="E48" s="42" t="s">
        <v>104</v>
      </c>
      <c r="F48" s="43" t="s">
        <v>110</v>
      </c>
      <c r="G48" s="38">
        <v>5</v>
      </c>
      <c r="H48" s="38">
        <v>33.39</v>
      </c>
      <c r="I48" s="34">
        <f t="shared" si="7"/>
        <v>0</v>
      </c>
      <c r="J48" s="34">
        <f t="shared" si="8"/>
        <v>5</v>
      </c>
      <c r="K48" s="34"/>
      <c r="L48" s="34"/>
      <c r="M48" s="34">
        <v>5</v>
      </c>
      <c r="N48" s="34">
        <v>37.84</v>
      </c>
      <c r="O48" s="34">
        <f t="shared" si="9"/>
        <v>1.8400000000000034</v>
      </c>
      <c r="P48" s="34">
        <f t="shared" si="10"/>
        <v>6.840000000000003</v>
      </c>
      <c r="Q48" s="34"/>
      <c r="R48" s="34"/>
      <c r="S48" s="34">
        <f t="shared" si="11"/>
        <v>11.840000000000003</v>
      </c>
      <c r="T48" s="34">
        <f t="shared" si="6"/>
        <v>71.23</v>
      </c>
      <c r="U48" s="34">
        <v>2</v>
      </c>
    </row>
    <row r="49" spans="1:21" ht="12.75">
      <c r="A49" s="34">
        <v>36</v>
      </c>
      <c r="B49" s="42" t="s">
        <v>34</v>
      </c>
      <c r="C49" s="34" t="s">
        <v>76</v>
      </c>
      <c r="D49" s="42" t="s">
        <v>31</v>
      </c>
      <c r="E49" s="42" t="s">
        <v>35</v>
      </c>
      <c r="F49" s="43" t="s">
        <v>110</v>
      </c>
      <c r="G49" s="38">
        <v>10</v>
      </c>
      <c r="H49" s="38">
        <v>45.9</v>
      </c>
      <c r="I49" s="34">
        <f t="shared" si="7"/>
        <v>3.8999999999999986</v>
      </c>
      <c r="J49" s="34">
        <f t="shared" si="8"/>
        <v>13.899999999999999</v>
      </c>
      <c r="K49" s="34"/>
      <c r="L49" s="34"/>
      <c r="M49" s="34">
        <v>5</v>
      </c>
      <c r="N49" s="34">
        <v>34.92</v>
      </c>
      <c r="O49" s="34">
        <f t="shared" si="9"/>
        <v>0</v>
      </c>
      <c r="P49" s="34">
        <f t="shared" si="10"/>
        <v>5</v>
      </c>
      <c r="Q49" s="34"/>
      <c r="R49" s="34"/>
      <c r="S49" s="34">
        <f t="shared" si="11"/>
        <v>18.9</v>
      </c>
      <c r="T49" s="34">
        <f t="shared" si="6"/>
        <v>80.82</v>
      </c>
      <c r="U49" s="34">
        <v>3</v>
      </c>
    </row>
    <row r="50" spans="1:21" ht="12.75">
      <c r="A50" s="34">
        <v>45</v>
      </c>
      <c r="B50" s="34" t="s">
        <v>34</v>
      </c>
      <c r="C50" s="34" t="s">
        <v>76</v>
      </c>
      <c r="D50" s="34" t="s">
        <v>31</v>
      </c>
      <c r="E50" s="34" t="s">
        <v>105</v>
      </c>
      <c r="F50" s="43" t="s">
        <v>110</v>
      </c>
      <c r="G50" s="38">
        <v>5</v>
      </c>
      <c r="H50" s="38">
        <v>44.5</v>
      </c>
      <c r="I50" s="34">
        <f t="shared" si="7"/>
        <v>2.5</v>
      </c>
      <c r="J50" s="34">
        <f t="shared" si="8"/>
        <v>7.5</v>
      </c>
      <c r="K50" s="34"/>
      <c r="L50" s="34"/>
      <c r="M50" s="34">
        <v>10</v>
      </c>
      <c r="N50" s="34">
        <v>37.58</v>
      </c>
      <c r="O50" s="34">
        <f t="shared" si="9"/>
        <v>1.5799999999999983</v>
      </c>
      <c r="P50" s="34">
        <f t="shared" si="10"/>
        <v>11.579999999999998</v>
      </c>
      <c r="Q50" s="34"/>
      <c r="R50" s="34"/>
      <c r="S50" s="34">
        <f t="shared" si="11"/>
        <v>19.08</v>
      </c>
      <c r="T50" s="34">
        <f t="shared" si="6"/>
        <v>82.08</v>
      </c>
      <c r="U50" s="34">
        <v>4</v>
      </c>
    </row>
    <row r="51" spans="1:21" ht="12.75">
      <c r="A51" s="34">
        <v>46</v>
      </c>
      <c r="B51" s="42" t="s">
        <v>96</v>
      </c>
      <c r="C51" s="34" t="s">
        <v>74</v>
      </c>
      <c r="D51" s="34" t="s">
        <v>45</v>
      </c>
      <c r="E51" s="34" t="s">
        <v>106</v>
      </c>
      <c r="F51" s="43" t="s">
        <v>110</v>
      </c>
      <c r="G51" s="38">
        <v>5</v>
      </c>
      <c r="H51" s="38">
        <v>44.06</v>
      </c>
      <c r="I51" s="34">
        <f t="shared" si="7"/>
        <v>2.0600000000000023</v>
      </c>
      <c r="J51" s="34">
        <f t="shared" si="8"/>
        <v>7.060000000000002</v>
      </c>
      <c r="K51" s="34"/>
      <c r="L51" s="34"/>
      <c r="M51" s="34">
        <v>5</v>
      </c>
      <c r="N51" s="34">
        <v>44.63</v>
      </c>
      <c r="O51" s="34">
        <f t="shared" si="9"/>
        <v>8.630000000000003</v>
      </c>
      <c r="P51" s="34">
        <f t="shared" si="10"/>
        <v>13.630000000000003</v>
      </c>
      <c r="Q51" s="34"/>
      <c r="R51" s="34"/>
      <c r="S51" s="34">
        <f t="shared" si="11"/>
        <v>20.690000000000005</v>
      </c>
      <c r="T51" s="34">
        <f t="shared" si="6"/>
        <v>88.69</v>
      </c>
      <c r="U51" s="34">
        <v>5</v>
      </c>
    </row>
    <row r="52" spans="1:21" ht="12.75">
      <c r="A52" s="34">
        <v>48</v>
      </c>
      <c r="B52" s="42" t="s">
        <v>97</v>
      </c>
      <c r="C52" s="34" t="s">
        <v>75</v>
      </c>
      <c r="D52" s="42" t="s">
        <v>29</v>
      </c>
      <c r="E52" s="42" t="s">
        <v>107</v>
      </c>
      <c r="F52" s="43" t="s">
        <v>110</v>
      </c>
      <c r="G52" s="38">
        <v>5</v>
      </c>
      <c r="H52" s="38">
        <v>37.55</v>
      </c>
      <c r="I52" s="34">
        <f t="shared" si="7"/>
        <v>0</v>
      </c>
      <c r="J52" s="34">
        <f t="shared" si="8"/>
        <v>5</v>
      </c>
      <c r="K52" s="34"/>
      <c r="L52" s="34"/>
      <c r="M52" s="34">
        <v>15</v>
      </c>
      <c r="N52" s="34">
        <v>40.87</v>
      </c>
      <c r="O52" s="34">
        <f t="shared" si="9"/>
        <v>4.869999999999997</v>
      </c>
      <c r="P52" s="34">
        <f t="shared" si="10"/>
        <v>19.869999999999997</v>
      </c>
      <c r="Q52" s="34"/>
      <c r="R52" s="34"/>
      <c r="S52" s="34">
        <f t="shared" si="11"/>
        <v>24.869999999999997</v>
      </c>
      <c r="T52" s="34">
        <f t="shared" si="6"/>
        <v>78.41999999999999</v>
      </c>
      <c r="U52" s="34">
        <v>6</v>
      </c>
    </row>
    <row r="53" spans="1:21" ht="12.75">
      <c r="A53" s="34">
        <v>49</v>
      </c>
      <c r="B53" s="42" t="s">
        <v>98</v>
      </c>
      <c r="C53" s="34" t="s">
        <v>74</v>
      </c>
      <c r="D53" s="42" t="s">
        <v>36</v>
      </c>
      <c r="E53" s="42" t="s">
        <v>108</v>
      </c>
      <c r="F53" s="43" t="s">
        <v>110</v>
      </c>
      <c r="G53" s="38">
        <v>10</v>
      </c>
      <c r="H53" s="38">
        <v>61.48</v>
      </c>
      <c r="I53" s="34">
        <f t="shared" si="7"/>
        <v>19.479999999999997</v>
      </c>
      <c r="J53" s="34">
        <f t="shared" si="8"/>
        <v>29.479999999999997</v>
      </c>
      <c r="K53" s="34"/>
      <c r="L53" s="34"/>
      <c r="M53" s="34">
        <v>0</v>
      </c>
      <c r="N53" s="34">
        <v>45.66</v>
      </c>
      <c r="O53" s="34">
        <f t="shared" si="9"/>
        <v>9.659999999999997</v>
      </c>
      <c r="P53" s="34">
        <f t="shared" si="10"/>
        <v>9.659999999999997</v>
      </c>
      <c r="Q53" s="34"/>
      <c r="R53" s="34"/>
      <c r="S53" s="34">
        <f t="shared" si="11"/>
        <v>39.13999999999999</v>
      </c>
      <c r="T53" s="34">
        <f t="shared" si="6"/>
        <v>107.13999999999999</v>
      </c>
      <c r="U53" s="34">
        <v>7</v>
      </c>
    </row>
    <row r="54" spans="1:21" ht="12.75">
      <c r="A54" s="34">
        <v>52</v>
      </c>
      <c r="B54" s="34" t="s">
        <v>52</v>
      </c>
      <c r="C54" s="34" t="s">
        <v>76</v>
      </c>
      <c r="D54" s="34" t="s">
        <v>31</v>
      </c>
      <c r="E54" s="34" t="s">
        <v>56</v>
      </c>
      <c r="F54" s="43" t="s">
        <v>110</v>
      </c>
      <c r="G54" s="38">
        <v>0</v>
      </c>
      <c r="H54" s="38">
        <v>35.44</v>
      </c>
      <c r="I54" s="34">
        <f t="shared" si="7"/>
        <v>0</v>
      </c>
      <c r="J54" s="34">
        <f t="shared" si="8"/>
        <v>0</v>
      </c>
      <c r="K54" s="34"/>
      <c r="L54" s="34"/>
      <c r="M54" s="34">
        <v>100</v>
      </c>
      <c r="N54" s="34"/>
      <c r="O54" s="34">
        <f t="shared" si="9"/>
        <v>0</v>
      </c>
      <c r="P54" s="34">
        <f t="shared" si="10"/>
        <v>100</v>
      </c>
      <c r="Q54" s="34"/>
      <c r="R54" s="34"/>
      <c r="S54" s="34">
        <f t="shared" si="11"/>
        <v>100</v>
      </c>
      <c r="T54" s="34">
        <f t="shared" si="6"/>
        <v>35.44</v>
      </c>
      <c r="U54" s="34"/>
    </row>
    <row r="55" spans="1:21" ht="12.75">
      <c r="A55" s="34">
        <v>35</v>
      </c>
      <c r="B55" s="42" t="s">
        <v>52</v>
      </c>
      <c r="C55" s="34" t="s">
        <v>74</v>
      </c>
      <c r="D55" s="42" t="s">
        <v>100</v>
      </c>
      <c r="E55" s="42" t="s">
        <v>102</v>
      </c>
      <c r="F55" s="43" t="s">
        <v>110</v>
      </c>
      <c r="G55" s="38">
        <v>5</v>
      </c>
      <c r="H55" s="38">
        <v>40.31</v>
      </c>
      <c r="I55" s="34">
        <f t="shared" si="7"/>
        <v>0</v>
      </c>
      <c r="J55" s="34">
        <f t="shared" si="8"/>
        <v>5</v>
      </c>
      <c r="K55" s="34"/>
      <c r="L55" s="34"/>
      <c r="M55" s="34">
        <v>100</v>
      </c>
      <c r="N55" s="34"/>
      <c r="O55" s="34">
        <f t="shared" si="9"/>
        <v>0</v>
      </c>
      <c r="P55" s="34">
        <f t="shared" si="10"/>
        <v>100</v>
      </c>
      <c r="Q55" s="34"/>
      <c r="R55" s="34"/>
      <c r="S55" s="34">
        <f t="shared" si="11"/>
        <v>105</v>
      </c>
      <c r="T55" s="34">
        <f t="shared" si="6"/>
        <v>40.31</v>
      </c>
      <c r="U55" s="34"/>
    </row>
    <row r="56" spans="1:21" ht="12.75">
      <c r="A56" s="34">
        <v>42</v>
      </c>
      <c r="B56" s="42" t="s">
        <v>95</v>
      </c>
      <c r="C56" s="34" t="s">
        <v>74</v>
      </c>
      <c r="D56" s="42" t="s">
        <v>101</v>
      </c>
      <c r="E56" s="42" t="s">
        <v>103</v>
      </c>
      <c r="F56" s="43" t="s">
        <v>110</v>
      </c>
      <c r="G56" s="38">
        <v>10</v>
      </c>
      <c r="H56" s="38">
        <v>45.09</v>
      </c>
      <c r="I56" s="34">
        <f t="shared" si="7"/>
        <v>3.0900000000000034</v>
      </c>
      <c r="J56" s="34">
        <f t="shared" si="8"/>
        <v>13.090000000000003</v>
      </c>
      <c r="K56" s="34"/>
      <c r="L56" s="34"/>
      <c r="M56" s="34">
        <v>100</v>
      </c>
      <c r="N56" s="34"/>
      <c r="O56" s="34">
        <f t="shared" si="9"/>
        <v>0</v>
      </c>
      <c r="P56" s="34">
        <f t="shared" si="10"/>
        <v>100</v>
      </c>
      <c r="Q56" s="34"/>
      <c r="R56" s="34"/>
      <c r="S56" s="34">
        <f t="shared" si="11"/>
        <v>113.09</v>
      </c>
      <c r="T56" s="34">
        <f t="shared" si="6"/>
        <v>45.09</v>
      </c>
      <c r="U56" s="34"/>
    </row>
    <row r="57" spans="1:21" ht="12.75">
      <c r="A57" s="34">
        <v>54</v>
      </c>
      <c r="B57" s="34" t="s">
        <v>121</v>
      </c>
      <c r="C57" s="34" t="s">
        <v>75</v>
      </c>
      <c r="D57" s="34" t="s">
        <v>29</v>
      </c>
      <c r="E57" s="34" t="s">
        <v>122</v>
      </c>
      <c r="F57" s="43" t="s">
        <v>110</v>
      </c>
      <c r="G57" s="38">
        <v>5</v>
      </c>
      <c r="H57" s="38">
        <v>57.84</v>
      </c>
      <c r="I57" s="34">
        <f t="shared" si="7"/>
        <v>15.840000000000003</v>
      </c>
      <c r="J57" s="34">
        <f t="shared" si="8"/>
        <v>20.840000000000003</v>
      </c>
      <c r="K57" s="34"/>
      <c r="L57" s="34"/>
      <c r="M57" s="34">
        <v>100</v>
      </c>
      <c r="N57" s="34"/>
      <c r="O57" s="34">
        <f t="shared" si="9"/>
        <v>0</v>
      </c>
      <c r="P57" s="34">
        <f t="shared" si="10"/>
        <v>100</v>
      </c>
      <c r="Q57" s="34"/>
      <c r="R57" s="34"/>
      <c r="S57" s="34">
        <f t="shared" si="11"/>
        <v>120.84</v>
      </c>
      <c r="T57" s="34">
        <f t="shared" si="6"/>
        <v>57.84</v>
      </c>
      <c r="U57" s="34"/>
    </row>
    <row r="58" spans="1:21" ht="12.75">
      <c r="A58" s="34">
        <v>53</v>
      </c>
      <c r="B58" s="34" t="s">
        <v>97</v>
      </c>
      <c r="C58" s="34" t="s">
        <v>75</v>
      </c>
      <c r="D58" s="34" t="s">
        <v>29</v>
      </c>
      <c r="E58" s="34" t="s">
        <v>133</v>
      </c>
      <c r="F58" s="43" t="s">
        <v>110</v>
      </c>
      <c r="G58" s="38">
        <v>100</v>
      </c>
      <c r="H58" s="38"/>
      <c r="I58" s="34">
        <f t="shared" si="7"/>
        <v>0</v>
      </c>
      <c r="J58" s="34">
        <f t="shared" si="8"/>
        <v>100</v>
      </c>
      <c r="K58" s="34"/>
      <c r="L58" s="34"/>
      <c r="M58" s="34">
        <v>100</v>
      </c>
      <c r="N58" s="34"/>
      <c r="O58" s="34">
        <f t="shared" si="9"/>
        <v>0</v>
      </c>
      <c r="P58" s="34">
        <f t="shared" si="10"/>
        <v>100</v>
      </c>
      <c r="Q58" s="34"/>
      <c r="R58" s="34"/>
      <c r="S58" s="34">
        <f t="shared" si="11"/>
        <v>200</v>
      </c>
      <c r="T58" s="34">
        <f t="shared" si="6"/>
        <v>0</v>
      </c>
      <c r="U58" s="34"/>
    </row>
  </sheetData>
  <sheetProtection/>
  <mergeCells count="3">
    <mergeCell ref="M1:S1"/>
    <mergeCell ref="C2:E2"/>
    <mergeCell ref="S7:T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9" sqref="A9:E11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6.421875" style="0" customWidth="1"/>
    <col min="4" max="4" width="11.00390625" style="0" customWidth="1"/>
    <col min="5" max="5" width="12.57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</cols>
  <sheetData>
    <row r="1" spans="1:15" ht="20.25">
      <c r="A1" s="1" t="s">
        <v>0</v>
      </c>
      <c r="B1" s="2">
        <v>40549</v>
      </c>
      <c r="C1" s="3" t="s">
        <v>1</v>
      </c>
      <c r="D1" s="4"/>
      <c r="E1" s="5"/>
      <c r="F1" s="5"/>
      <c r="G1" s="5"/>
      <c r="H1" s="4"/>
      <c r="I1" s="4"/>
      <c r="J1" s="6"/>
      <c r="K1" s="45"/>
      <c r="L1" s="45"/>
      <c r="M1" s="45"/>
      <c r="N1" s="45"/>
      <c r="O1" s="45"/>
    </row>
    <row r="2" spans="1:15" ht="15.75">
      <c r="A2" s="9" t="s">
        <v>2</v>
      </c>
      <c r="B2" s="8"/>
      <c r="C2" s="51"/>
      <c r="D2" s="52"/>
      <c r="E2" s="53"/>
      <c r="F2" s="8"/>
      <c r="G2" s="10"/>
      <c r="H2" s="10"/>
      <c r="I2" s="11" t="s">
        <v>3</v>
      </c>
      <c r="J2" s="10"/>
      <c r="K2" s="45"/>
      <c r="L2" s="45"/>
      <c r="M2" s="45"/>
      <c r="N2" s="45"/>
      <c r="O2" s="45"/>
    </row>
    <row r="3" spans="1:15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45"/>
      <c r="L3" s="45"/>
      <c r="M3" s="45"/>
      <c r="N3" s="45"/>
      <c r="O3" s="45"/>
    </row>
    <row r="4" spans="1:15" ht="14.25">
      <c r="A4" s="10"/>
      <c r="B4" s="8"/>
      <c r="C4" s="8"/>
      <c r="D4" s="8"/>
      <c r="E4" s="8"/>
      <c r="F4" s="16" t="s">
        <v>6</v>
      </c>
      <c r="G4" s="10"/>
      <c r="H4" s="10"/>
      <c r="I4" s="17">
        <v>152</v>
      </c>
      <c r="J4" s="10"/>
      <c r="K4" s="45"/>
      <c r="L4" s="45"/>
      <c r="M4" s="45"/>
      <c r="N4" s="45"/>
      <c r="O4" s="45"/>
    </row>
    <row r="5" spans="1:15" ht="14.25">
      <c r="A5" s="10"/>
      <c r="B5" s="18" t="s">
        <v>7</v>
      </c>
      <c r="C5" s="36"/>
      <c r="D5" s="35">
        <f>MAX(A10:A26)</f>
        <v>3</v>
      </c>
      <c r="E5" s="8"/>
      <c r="F5" s="16" t="s">
        <v>8</v>
      </c>
      <c r="G5" s="10"/>
      <c r="H5" s="10"/>
      <c r="I5" s="19">
        <f>I4/I6</f>
        <v>3.8</v>
      </c>
      <c r="J5" s="10"/>
      <c r="K5" s="45"/>
      <c r="L5" s="45"/>
      <c r="M5" s="45"/>
      <c r="N5" s="45"/>
      <c r="O5" s="45"/>
    </row>
    <row r="6" spans="1:15" ht="14.25">
      <c r="A6" s="10"/>
      <c r="B6" s="8"/>
      <c r="C6" s="8"/>
      <c r="D6" s="8"/>
      <c r="E6" s="8"/>
      <c r="F6" s="20" t="s">
        <v>9</v>
      </c>
      <c r="G6" s="8"/>
      <c r="H6" s="10"/>
      <c r="I6" s="21">
        <v>40</v>
      </c>
      <c r="J6" s="10"/>
      <c r="K6" s="55" t="s">
        <v>82</v>
      </c>
      <c r="L6" s="55"/>
      <c r="M6" s="55"/>
      <c r="N6" s="55"/>
      <c r="O6" s="46"/>
    </row>
    <row r="7" spans="1:15" ht="22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60</v>
      </c>
      <c r="J7" s="10"/>
      <c r="K7" s="55"/>
      <c r="L7" s="55"/>
      <c r="M7" s="55"/>
      <c r="N7" s="55"/>
      <c r="O7" s="47" t="s">
        <v>12</v>
      </c>
    </row>
    <row r="8" spans="1:10" ht="75.75">
      <c r="A8" s="24" t="s">
        <v>13</v>
      </c>
      <c r="B8" s="25" t="s">
        <v>14</v>
      </c>
      <c r="C8" s="24" t="s">
        <v>83</v>
      </c>
      <c r="D8" s="25" t="s">
        <v>15</v>
      </c>
      <c r="E8" s="26" t="s">
        <v>16</v>
      </c>
      <c r="F8" s="27" t="s">
        <v>17</v>
      </c>
      <c r="G8" s="28" t="s">
        <v>18</v>
      </c>
      <c r="H8" s="27" t="s">
        <v>19</v>
      </c>
      <c r="I8" s="29" t="s">
        <v>20</v>
      </c>
      <c r="J8" s="30" t="s">
        <v>21</v>
      </c>
    </row>
    <row r="9" spans="1:10" ht="12.75">
      <c r="A9" s="34">
        <v>1</v>
      </c>
      <c r="B9" s="34" t="s">
        <v>79</v>
      </c>
      <c r="C9" s="34">
        <v>2001</v>
      </c>
      <c r="D9" s="34" t="s">
        <v>26</v>
      </c>
      <c r="E9" s="34" t="s">
        <v>126</v>
      </c>
      <c r="F9" s="34">
        <v>0</v>
      </c>
      <c r="G9" s="34">
        <v>34.74</v>
      </c>
      <c r="H9" s="34">
        <f>IF((G9-$I$6)&gt;0,G9-$I$6,0)</f>
        <v>0</v>
      </c>
      <c r="I9" s="34">
        <f>H9+F9</f>
        <v>0</v>
      </c>
      <c r="J9" s="34">
        <v>1</v>
      </c>
    </row>
    <row r="10" spans="1:10" ht="12.75">
      <c r="A10" s="34">
        <v>2</v>
      </c>
      <c r="B10" s="34" t="s">
        <v>46</v>
      </c>
      <c r="C10" s="34">
        <v>2003</v>
      </c>
      <c r="D10" s="34" t="s">
        <v>57</v>
      </c>
      <c r="E10" s="34" t="s">
        <v>47</v>
      </c>
      <c r="F10" s="34">
        <v>0</v>
      </c>
      <c r="G10" s="34">
        <v>36.99</v>
      </c>
      <c r="H10" s="34">
        <f>IF((G10-$I$6)&gt;0,G10-$I$6,0)</f>
        <v>0</v>
      </c>
      <c r="I10" s="34">
        <f>H10+F10</f>
        <v>0</v>
      </c>
      <c r="J10" s="34">
        <v>2</v>
      </c>
    </row>
    <row r="11" spans="1:10" ht="12.75">
      <c r="A11" s="34">
        <v>3</v>
      </c>
      <c r="B11" s="34" t="s">
        <v>79</v>
      </c>
      <c r="C11" s="34">
        <v>2001</v>
      </c>
      <c r="D11" s="34" t="s">
        <v>26</v>
      </c>
      <c r="E11" s="34" t="s">
        <v>125</v>
      </c>
      <c r="F11" s="34">
        <v>5</v>
      </c>
      <c r="G11" s="34">
        <v>40.97</v>
      </c>
      <c r="H11" s="34">
        <f>IF((G11-$I$6)&gt;0,G11-$I$6,0)</f>
        <v>0.9699999999999989</v>
      </c>
      <c r="I11" s="34">
        <f>H11+F11</f>
        <v>5.969999999999999</v>
      </c>
      <c r="J11" s="34">
        <v>3</v>
      </c>
    </row>
    <row r="12" spans="1:10" ht="12.75">
      <c r="A12" s="34"/>
      <c r="B12" s="34"/>
      <c r="C12" s="34"/>
      <c r="D12" s="34"/>
      <c r="E12" s="34"/>
      <c r="F12" s="34"/>
      <c r="G12" s="34"/>
      <c r="H12" s="34">
        <f aca="true" t="shared" si="0" ref="H12:H20">IF((G12-$I$6)&gt;0,G12-$I$6,0)</f>
        <v>0</v>
      </c>
      <c r="I12" s="34">
        <f aca="true" t="shared" si="1" ref="I12:I20">H12+F12</f>
        <v>0</v>
      </c>
      <c r="J12" s="34"/>
    </row>
    <row r="13" spans="1:10" ht="12.75">
      <c r="A13" s="34"/>
      <c r="B13" s="34"/>
      <c r="C13" s="34"/>
      <c r="D13" s="34"/>
      <c r="E13" s="34"/>
      <c r="F13" s="34"/>
      <c r="G13" s="34"/>
      <c r="H13" s="34">
        <f t="shared" si="0"/>
        <v>0</v>
      </c>
      <c r="I13" s="34">
        <f t="shared" si="1"/>
        <v>0</v>
      </c>
      <c r="J13" s="34"/>
    </row>
    <row r="14" spans="1:10" ht="12.75">
      <c r="A14" s="34"/>
      <c r="B14" s="34"/>
      <c r="C14" s="34"/>
      <c r="D14" s="34"/>
      <c r="E14" s="34"/>
      <c r="F14" s="34"/>
      <c r="G14" s="34"/>
      <c r="H14" s="34">
        <f t="shared" si="0"/>
        <v>0</v>
      </c>
      <c r="I14" s="34">
        <f t="shared" si="1"/>
        <v>0</v>
      </c>
      <c r="J14" s="34"/>
    </row>
    <row r="15" spans="1:10" ht="12.75">
      <c r="A15" s="34"/>
      <c r="B15" s="34"/>
      <c r="C15" s="34"/>
      <c r="D15" s="34"/>
      <c r="E15" s="34"/>
      <c r="F15" s="34"/>
      <c r="G15" s="34"/>
      <c r="H15" s="34">
        <f t="shared" si="0"/>
        <v>0</v>
      </c>
      <c r="I15" s="34">
        <f t="shared" si="1"/>
        <v>0</v>
      </c>
      <c r="J15" s="34"/>
    </row>
    <row r="16" spans="1:10" ht="12.75">
      <c r="A16" s="34"/>
      <c r="B16" s="34"/>
      <c r="C16" s="34"/>
      <c r="D16" s="34"/>
      <c r="E16" s="34"/>
      <c r="F16" s="34"/>
      <c r="G16" s="34"/>
      <c r="H16" s="34">
        <f t="shared" si="0"/>
        <v>0</v>
      </c>
      <c r="I16" s="34">
        <f t="shared" si="1"/>
        <v>0</v>
      </c>
      <c r="J16" s="34"/>
    </row>
    <row r="17" spans="1:10" ht="12.75">
      <c r="A17" s="34"/>
      <c r="B17" s="34"/>
      <c r="C17" s="34"/>
      <c r="D17" s="34"/>
      <c r="E17" s="34"/>
      <c r="F17" s="34"/>
      <c r="G17" s="34"/>
      <c r="H17" s="34">
        <f t="shared" si="0"/>
        <v>0</v>
      </c>
      <c r="I17" s="34">
        <f t="shared" si="1"/>
        <v>0</v>
      </c>
      <c r="J17" s="34"/>
    </row>
    <row r="18" spans="1:10" ht="12.75">
      <c r="A18" s="34"/>
      <c r="B18" s="34"/>
      <c r="C18" s="34"/>
      <c r="D18" s="34"/>
      <c r="E18" s="34"/>
      <c r="F18" s="34"/>
      <c r="G18" s="34"/>
      <c r="H18" s="34">
        <f t="shared" si="0"/>
        <v>0</v>
      </c>
      <c r="I18" s="34">
        <f t="shared" si="1"/>
        <v>0</v>
      </c>
      <c r="J18" s="34"/>
    </row>
    <row r="19" spans="1:10" ht="12.75">
      <c r="A19" s="34"/>
      <c r="B19" s="34"/>
      <c r="C19" s="34"/>
      <c r="D19" s="34"/>
      <c r="E19" s="34"/>
      <c r="F19" s="34"/>
      <c r="G19" s="34"/>
      <c r="H19" s="34">
        <f t="shared" si="0"/>
        <v>0</v>
      </c>
      <c r="I19" s="34">
        <f t="shared" si="1"/>
        <v>0</v>
      </c>
      <c r="J19" s="34"/>
    </row>
    <row r="20" spans="1:10" ht="12.75">
      <c r="A20" s="34"/>
      <c r="B20" s="34"/>
      <c r="C20" s="34"/>
      <c r="D20" s="34"/>
      <c r="E20" s="34"/>
      <c r="F20" s="34"/>
      <c r="G20" s="34"/>
      <c r="H20" s="34">
        <f t="shared" si="0"/>
        <v>0</v>
      </c>
      <c r="I20" s="34">
        <f t="shared" si="1"/>
        <v>0</v>
      </c>
      <c r="J20" s="34"/>
    </row>
  </sheetData>
  <sheetProtection/>
  <mergeCells count="2">
    <mergeCell ref="C2:E2"/>
    <mergeCell ref="K6:N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9" sqref="A9:E9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6.42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15" ht="20.25">
      <c r="A1" s="1" t="s">
        <v>0</v>
      </c>
      <c r="B1" s="2">
        <v>40549</v>
      </c>
      <c r="C1" s="3" t="s">
        <v>1</v>
      </c>
      <c r="D1" s="4"/>
      <c r="E1" s="5"/>
      <c r="F1" s="5"/>
      <c r="G1" s="5"/>
      <c r="H1" s="4"/>
      <c r="I1" s="4"/>
      <c r="J1" s="6"/>
      <c r="K1" s="45"/>
      <c r="L1" s="45"/>
      <c r="M1" s="45"/>
      <c r="N1" s="45"/>
      <c r="O1" s="45"/>
    </row>
    <row r="2" spans="1:15" ht="15.75">
      <c r="A2" s="9" t="s">
        <v>2</v>
      </c>
      <c r="B2" s="8"/>
      <c r="C2" s="51"/>
      <c r="D2" s="52"/>
      <c r="E2" s="53"/>
      <c r="F2" s="8"/>
      <c r="G2" s="10"/>
      <c r="H2" s="10"/>
      <c r="I2" s="11" t="s">
        <v>3</v>
      </c>
      <c r="J2" s="10"/>
      <c r="K2" s="45"/>
      <c r="L2" s="45"/>
      <c r="M2" s="45"/>
      <c r="N2" s="45"/>
      <c r="O2" s="45"/>
    </row>
    <row r="3" spans="1:15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45"/>
      <c r="L3" s="45"/>
      <c r="M3" s="45"/>
      <c r="N3" s="45"/>
      <c r="O3" s="45"/>
    </row>
    <row r="4" spans="1:15" ht="14.25">
      <c r="A4" s="10"/>
      <c r="B4" s="8"/>
      <c r="C4" s="8"/>
      <c r="D4" s="8"/>
      <c r="E4" s="8"/>
      <c r="F4" s="16" t="s">
        <v>6</v>
      </c>
      <c r="G4" s="10"/>
      <c r="H4" s="10"/>
      <c r="I4" s="17">
        <v>152</v>
      </c>
      <c r="J4" s="10"/>
      <c r="K4" s="45"/>
      <c r="L4" s="45"/>
      <c r="M4" s="45"/>
      <c r="N4" s="45"/>
      <c r="O4" s="45"/>
    </row>
    <row r="5" spans="1:15" ht="14.25">
      <c r="A5" s="10"/>
      <c r="B5" s="18" t="s">
        <v>7</v>
      </c>
      <c r="C5" s="36"/>
      <c r="D5" s="35">
        <f>MAX(A10:A25)</f>
        <v>0</v>
      </c>
      <c r="E5" s="8"/>
      <c r="F5" s="16" t="s">
        <v>8</v>
      </c>
      <c r="G5" s="10"/>
      <c r="H5" s="10"/>
      <c r="I5" s="19">
        <f>I4/I6</f>
        <v>3.8</v>
      </c>
      <c r="J5" s="10"/>
      <c r="K5" s="45"/>
      <c r="L5" s="45"/>
      <c r="M5" s="45"/>
      <c r="N5" s="45"/>
      <c r="O5" s="45"/>
    </row>
    <row r="6" spans="1:15" ht="14.25">
      <c r="A6" s="10"/>
      <c r="B6" s="8"/>
      <c r="C6" s="8"/>
      <c r="D6" s="8"/>
      <c r="E6" s="8"/>
      <c r="F6" s="20" t="s">
        <v>9</v>
      </c>
      <c r="G6" s="8"/>
      <c r="H6" s="10"/>
      <c r="I6" s="21">
        <v>40</v>
      </c>
      <c r="J6" s="10"/>
      <c r="K6" s="55" t="s">
        <v>82</v>
      </c>
      <c r="L6" s="55"/>
      <c r="M6" s="55"/>
      <c r="N6" s="55"/>
      <c r="O6" s="46"/>
    </row>
    <row r="7" spans="1:15" ht="22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60</v>
      </c>
      <c r="J7" s="10"/>
      <c r="K7" s="55"/>
      <c r="L7" s="55"/>
      <c r="M7" s="55"/>
      <c r="N7" s="55"/>
      <c r="O7" s="47" t="s">
        <v>69</v>
      </c>
    </row>
    <row r="8" spans="1:10" ht="75.75">
      <c r="A8" s="24" t="s">
        <v>13</v>
      </c>
      <c r="B8" s="25" t="s">
        <v>14</v>
      </c>
      <c r="C8" s="24" t="s">
        <v>83</v>
      </c>
      <c r="D8" s="25" t="s">
        <v>15</v>
      </c>
      <c r="E8" s="26" t="s">
        <v>16</v>
      </c>
      <c r="F8" s="27" t="s">
        <v>17</v>
      </c>
      <c r="G8" s="28" t="s">
        <v>18</v>
      </c>
      <c r="H8" s="27" t="s">
        <v>19</v>
      </c>
      <c r="I8" s="29" t="s">
        <v>20</v>
      </c>
      <c r="J8" s="30" t="s">
        <v>21</v>
      </c>
    </row>
    <row r="9" spans="1:10" ht="12.75">
      <c r="A9" s="34">
        <v>1</v>
      </c>
      <c r="B9" s="34" t="s">
        <v>95</v>
      </c>
      <c r="C9" s="34">
        <v>2000</v>
      </c>
      <c r="D9" s="34" t="s">
        <v>101</v>
      </c>
      <c r="E9" s="34" t="s">
        <v>103</v>
      </c>
      <c r="F9" s="34">
        <v>10</v>
      </c>
      <c r="G9" s="34">
        <v>40.43</v>
      </c>
      <c r="H9" s="34">
        <f aca="true" t="shared" si="0" ref="H9:H19">IF((G9-$I$6)&gt;0,G9-$I$6,0)</f>
        <v>0.4299999999999997</v>
      </c>
      <c r="I9" s="34">
        <f aca="true" t="shared" si="1" ref="I9:I19">H9+F9</f>
        <v>10.43</v>
      </c>
      <c r="J9" s="34">
        <v>1</v>
      </c>
    </row>
    <row r="10" spans="1:10" ht="12.75">
      <c r="A10" s="34"/>
      <c r="B10" s="34"/>
      <c r="C10" s="34"/>
      <c r="D10" s="34"/>
      <c r="E10" s="34"/>
      <c r="F10" s="34"/>
      <c r="G10" s="34"/>
      <c r="H10" s="34">
        <f t="shared" si="0"/>
        <v>0</v>
      </c>
      <c r="I10" s="34">
        <f t="shared" si="1"/>
        <v>0</v>
      </c>
      <c r="J10" s="34"/>
    </row>
    <row r="11" spans="1:10" ht="12.75">
      <c r="A11" s="34"/>
      <c r="B11" s="34"/>
      <c r="C11" s="34"/>
      <c r="D11" s="34"/>
      <c r="E11" s="34"/>
      <c r="F11" s="34"/>
      <c r="G11" s="34"/>
      <c r="H11" s="34">
        <f t="shared" si="0"/>
        <v>0</v>
      </c>
      <c r="I11" s="34">
        <f t="shared" si="1"/>
        <v>0</v>
      </c>
      <c r="J11" s="34"/>
    </row>
    <row r="12" spans="1:10" ht="12.75">
      <c r="A12" s="34"/>
      <c r="B12" s="34"/>
      <c r="C12" s="34"/>
      <c r="D12" s="34"/>
      <c r="E12" s="34"/>
      <c r="F12" s="34"/>
      <c r="G12" s="34"/>
      <c r="H12" s="34">
        <f t="shared" si="0"/>
        <v>0</v>
      </c>
      <c r="I12" s="34">
        <f t="shared" si="1"/>
        <v>0</v>
      </c>
      <c r="J12" s="34"/>
    </row>
    <row r="13" spans="1:10" ht="12.75">
      <c r="A13" s="34"/>
      <c r="B13" s="38"/>
      <c r="C13" s="34"/>
      <c r="D13" s="38"/>
      <c r="E13" s="38"/>
      <c r="F13" s="34"/>
      <c r="G13" s="34"/>
      <c r="H13" s="34">
        <f t="shared" si="0"/>
        <v>0</v>
      </c>
      <c r="I13" s="34">
        <f t="shared" si="1"/>
        <v>0</v>
      </c>
      <c r="J13" s="34"/>
    </row>
    <row r="14" spans="1:10" ht="12.75">
      <c r="A14" s="34"/>
      <c r="B14" s="34"/>
      <c r="C14" s="34"/>
      <c r="D14" s="34"/>
      <c r="E14" s="34"/>
      <c r="F14" s="34"/>
      <c r="G14" s="34"/>
      <c r="H14" s="34">
        <f t="shared" si="0"/>
        <v>0</v>
      </c>
      <c r="I14" s="34">
        <f t="shared" si="1"/>
        <v>0</v>
      </c>
      <c r="J14" s="34"/>
    </row>
    <row r="15" spans="1:10" ht="12.75">
      <c r="A15" s="34"/>
      <c r="B15" s="34"/>
      <c r="C15" s="34"/>
      <c r="D15" s="34"/>
      <c r="E15" s="34"/>
      <c r="F15" s="34"/>
      <c r="G15" s="34"/>
      <c r="H15" s="34">
        <f t="shared" si="0"/>
        <v>0</v>
      </c>
      <c r="I15" s="34">
        <f t="shared" si="1"/>
        <v>0</v>
      </c>
      <c r="J15" s="34"/>
    </row>
    <row r="16" spans="1:10" ht="12.75">
      <c r="A16" s="34"/>
      <c r="B16" s="34"/>
      <c r="C16" s="34"/>
      <c r="D16" s="34"/>
      <c r="E16" s="34"/>
      <c r="F16" s="34"/>
      <c r="G16" s="34"/>
      <c r="H16" s="34">
        <f t="shared" si="0"/>
        <v>0</v>
      </c>
      <c r="I16" s="34">
        <f t="shared" si="1"/>
        <v>0</v>
      </c>
      <c r="J16" s="34"/>
    </row>
    <row r="17" spans="1:10" ht="12.75">
      <c r="A17" s="34"/>
      <c r="B17" s="34"/>
      <c r="C17" s="34"/>
      <c r="D17" s="34"/>
      <c r="E17" s="34"/>
      <c r="F17" s="34"/>
      <c r="G17" s="34"/>
      <c r="H17" s="34">
        <f t="shared" si="0"/>
        <v>0</v>
      </c>
      <c r="I17" s="34">
        <f t="shared" si="1"/>
        <v>0</v>
      </c>
      <c r="J17" s="34"/>
    </row>
    <row r="18" spans="1:10" ht="12.75">
      <c r="A18" s="34"/>
      <c r="B18" s="34"/>
      <c r="C18" s="34"/>
      <c r="D18" s="34"/>
      <c r="E18" s="34"/>
      <c r="F18" s="34"/>
      <c r="G18" s="34"/>
      <c r="H18" s="34">
        <f t="shared" si="0"/>
        <v>0</v>
      </c>
      <c r="I18" s="34">
        <f t="shared" si="1"/>
        <v>0</v>
      </c>
      <c r="J18" s="34"/>
    </row>
    <row r="19" spans="1:10" ht="12.75">
      <c r="A19" s="34"/>
      <c r="B19" s="34"/>
      <c r="C19" s="34"/>
      <c r="D19" s="34"/>
      <c r="E19" s="34"/>
      <c r="F19" s="34"/>
      <c r="G19" s="34"/>
      <c r="H19" s="34">
        <f t="shared" si="0"/>
        <v>0</v>
      </c>
      <c r="I19" s="34">
        <f t="shared" si="1"/>
        <v>0</v>
      </c>
      <c r="J19" s="34"/>
    </row>
  </sheetData>
  <sheetProtection/>
  <mergeCells count="2">
    <mergeCell ref="C2:E2"/>
    <mergeCell ref="K6:N7"/>
  </mergeCells>
  <printOptions/>
  <pageMargins left="0.28" right="0.16" top="0.66" bottom="0.55" header="0.5118110236220472" footer="0.5118110236220472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6.42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15" ht="20.25">
      <c r="A1" s="1" t="s">
        <v>0</v>
      </c>
      <c r="B1" s="2">
        <v>40549</v>
      </c>
      <c r="C1" s="3" t="s">
        <v>1</v>
      </c>
      <c r="D1" s="4"/>
      <c r="E1" s="5"/>
      <c r="F1" s="5"/>
      <c r="G1" s="5"/>
      <c r="H1" s="4"/>
      <c r="I1" s="4"/>
      <c r="J1" s="6"/>
      <c r="K1" s="45"/>
      <c r="L1" s="45"/>
      <c r="M1" s="45"/>
      <c r="N1" s="45"/>
      <c r="O1" s="45"/>
    </row>
    <row r="2" spans="1:15" ht="15.75">
      <c r="A2" s="9" t="s">
        <v>2</v>
      </c>
      <c r="B2" s="8"/>
      <c r="C2" s="51"/>
      <c r="D2" s="52"/>
      <c r="E2" s="53"/>
      <c r="F2" s="8"/>
      <c r="G2" s="10"/>
      <c r="H2" s="10"/>
      <c r="I2" s="11" t="s">
        <v>3</v>
      </c>
      <c r="J2" s="10"/>
      <c r="K2" s="45"/>
      <c r="L2" s="45"/>
      <c r="M2" s="45"/>
      <c r="N2" s="45"/>
      <c r="O2" s="45"/>
    </row>
    <row r="3" spans="1:15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45"/>
      <c r="L3" s="45"/>
      <c r="M3" s="45"/>
      <c r="N3" s="45"/>
      <c r="O3" s="45"/>
    </row>
    <row r="4" spans="1:15" ht="14.25">
      <c r="A4" s="10"/>
      <c r="B4" s="8"/>
      <c r="C4" s="8"/>
      <c r="D4" s="8"/>
      <c r="E4" s="8"/>
      <c r="F4" s="16" t="s">
        <v>6</v>
      </c>
      <c r="G4" s="10"/>
      <c r="H4" s="10"/>
      <c r="I4" s="17">
        <v>152</v>
      </c>
      <c r="J4" s="10"/>
      <c r="K4" s="45"/>
      <c r="L4" s="45"/>
      <c r="M4" s="45"/>
      <c r="N4" s="45"/>
      <c r="O4" s="45"/>
    </row>
    <row r="5" spans="1:15" ht="14.25">
      <c r="A5" s="10"/>
      <c r="B5" s="18" t="s">
        <v>7</v>
      </c>
      <c r="C5" s="36"/>
      <c r="D5" s="35">
        <f>MAX(A10:A27)</f>
        <v>7</v>
      </c>
      <c r="E5" s="8"/>
      <c r="F5" s="16" t="s">
        <v>8</v>
      </c>
      <c r="G5" s="10"/>
      <c r="H5" s="10"/>
      <c r="I5" s="19">
        <f>I4/I6</f>
        <v>3.8</v>
      </c>
      <c r="J5" s="10"/>
      <c r="K5" s="45"/>
      <c r="L5" s="45"/>
      <c r="M5" s="45"/>
      <c r="N5" s="45"/>
      <c r="O5" s="45"/>
    </row>
    <row r="6" spans="1:15" ht="14.25" customHeight="1">
      <c r="A6" s="10"/>
      <c r="B6" s="8"/>
      <c r="C6" s="8"/>
      <c r="D6" s="8"/>
      <c r="E6" s="8"/>
      <c r="F6" s="20" t="s">
        <v>9</v>
      </c>
      <c r="G6" s="8"/>
      <c r="H6" s="10"/>
      <c r="I6" s="21">
        <v>40</v>
      </c>
      <c r="J6" s="10"/>
      <c r="K6" s="55" t="s">
        <v>82</v>
      </c>
      <c r="L6" s="55"/>
      <c r="M6" s="55"/>
      <c r="N6" s="55"/>
      <c r="O6" s="46"/>
    </row>
    <row r="7" spans="1:15" ht="22.5" customHeight="1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60</v>
      </c>
      <c r="J7" s="10"/>
      <c r="K7" s="55"/>
      <c r="L7" s="55"/>
      <c r="M7" s="55"/>
      <c r="N7" s="55"/>
      <c r="O7" s="47" t="s">
        <v>68</v>
      </c>
    </row>
    <row r="8" spans="1:10" ht="75.75">
      <c r="A8" s="24" t="s">
        <v>13</v>
      </c>
      <c r="B8" s="25" t="s">
        <v>14</v>
      </c>
      <c r="C8" s="24" t="s">
        <v>83</v>
      </c>
      <c r="D8" s="25" t="s">
        <v>15</v>
      </c>
      <c r="E8" s="26" t="s">
        <v>16</v>
      </c>
      <c r="F8" s="27" t="s">
        <v>17</v>
      </c>
      <c r="G8" s="28" t="s">
        <v>18</v>
      </c>
      <c r="H8" s="27" t="s">
        <v>19</v>
      </c>
      <c r="I8" s="29" t="s">
        <v>20</v>
      </c>
      <c r="J8" s="30" t="s">
        <v>21</v>
      </c>
    </row>
    <row r="9" spans="1:10" ht="12.75">
      <c r="A9" s="34">
        <v>1</v>
      </c>
      <c r="B9" s="34" t="s">
        <v>40</v>
      </c>
      <c r="C9" s="34">
        <v>2002</v>
      </c>
      <c r="D9" s="34" t="s">
        <v>41</v>
      </c>
      <c r="E9" s="34" t="s">
        <v>42</v>
      </c>
      <c r="F9" s="34">
        <v>0</v>
      </c>
      <c r="G9" s="34">
        <v>34.28</v>
      </c>
      <c r="H9" s="34">
        <f aca="true" t="shared" si="0" ref="H9:H14">IF((G9-$I$6)&gt;0,G9-$I$6,0)</f>
        <v>0</v>
      </c>
      <c r="I9" s="34">
        <f aca="true" t="shared" si="1" ref="I9:I14">H9+F9</f>
        <v>0</v>
      </c>
      <c r="J9" s="34">
        <v>1</v>
      </c>
    </row>
    <row r="10" spans="1:10" ht="12.75">
      <c r="A10" s="34">
        <v>2</v>
      </c>
      <c r="B10" s="34" t="s">
        <v>43</v>
      </c>
      <c r="C10" s="34">
        <v>2002</v>
      </c>
      <c r="D10" s="34" t="s">
        <v>27</v>
      </c>
      <c r="E10" s="34" t="s">
        <v>44</v>
      </c>
      <c r="F10" s="34">
        <v>0</v>
      </c>
      <c r="G10" s="34">
        <v>36.01</v>
      </c>
      <c r="H10" s="34">
        <f t="shared" si="0"/>
        <v>0</v>
      </c>
      <c r="I10" s="34">
        <f t="shared" si="1"/>
        <v>0</v>
      </c>
      <c r="J10" s="34">
        <v>2</v>
      </c>
    </row>
    <row r="11" spans="1:10" ht="12.75">
      <c r="A11" s="34">
        <v>3</v>
      </c>
      <c r="B11" s="34" t="s">
        <v>123</v>
      </c>
      <c r="C11" s="34">
        <v>2000</v>
      </c>
      <c r="D11" s="34" t="s">
        <v>63</v>
      </c>
      <c r="E11" s="34" t="s">
        <v>124</v>
      </c>
      <c r="F11" s="34">
        <v>0</v>
      </c>
      <c r="G11" s="34">
        <v>36.94</v>
      </c>
      <c r="H11" s="34">
        <f t="shared" si="0"/>
        <v>0</v>
      </c>
      <c r="I11" s="34">
        <f t="shared" si="1"/>
        <v>0</v>
      </c>
      <c r="J11" s="34">
        <v>3</v>
      </c>
    </row>
    <row r="12" spans="1:10" ht="12.75">
      <c r="A12" s="34">
        <v>4</v>
      </c>
      <c r="B12" s="34" t="s">
        <v>50</v>
      </c>
      <c r="C12" s="34"/>
      <c r="D12" s="34" t="s">
        <v>41</v>
      </c>
      <c r="E12" s="34" t="s">
        <v>51</v>
      </c>
      <c r="F12" s="34">
        <v>0</v>
      </c>
      <c r="G12" s="34">
        <v>39.7</v>
      </c>
      <c r="H12" s="34">
        <f t="shared" si="0"/>
        <v>0</v>
      </c>
      <c r="I12" s="34">
        <f t="shared" si="1"/>
        <v>0</v>
      </c>
      <c r="J12" s="34">
        <v>4</v>
      </c>
    </row>
    <row r="13" spans="1:10" ht="12.75">
      <c r="A13" s="34">
        <v>5</v>
      </c>
      <c r="B13" s="34" t="s">
        <v>34</v>
      </c>
      <c r="C13" s="34"/>
      <c r="D13" s="34" t="s">
        <v>36</v>
      </c>
      <c r="E13" s="34" t="s">
        <v>37</v>
      </c>
      <c r="F13" s="34">
        <v>0</v>
      </c>
      <c r="G13" s="34">
        <v>40.03</v>
      </c>
      <c r="H13" s="34">
        <f t="shared" si="0"/>
        <v>0.030000000000001137</v>
      </c>
      <c r="I13" s="34">
        <f t="shared" si="1"/>
        <v>0.030000000000001137</v>
      </c>
      <c r="J13" s="34">
        <v>5</v>
      </c>
    </row>
    <row r="14" spans="1:10" ht="12.75">
      <c r="A14" s="34">
        <v>7</v>
      </c>
      <c r="B14" s="34" t="s">
        <v>52</v>
      </c>
      <c r="C14" s="34"/>
      <c r="D14" s="34" t="s">
        <v>27</v>
      </c>
      <c r="E14" s="34" t="s">
        <v>67</v>
      </c>
      <c r="F14" s="34">
        <v>0</v>
      </c>
      <c r="G14" s="34">
        <v>41.09</v>
      </c>
      <c r="H14" s="34">
        <f t="shared" si="0"/>
        <v>1.0900000000000034</v>
      </c>
      <c r="I14" s="34">
        <f t="shared" si="1"/>
        <v>1.0900000000000034</v>
      </c>
      <c r="J14" s="34">
        <v>6</v>
      </c>
    </row>
    <row r="15" spans="1:10" ht="12.75">
      <c r="A15" s="34"/>
      <c r="B15" s="34"/>
      <c r="C15" s="34"/>
      <c r="D15" s="34"/>
      <c r="E15" s="34"/>
      <c r="F15" s="34"/>
      <c r="G15" s="34"/>
      <c r="H15" s="34">
        <f aca="true" t="shared" si="2" ref="H15:H21">IF((G15-$I$6)&gt;0,G15-$I$6,0)</f>
        <v>0</v>
      </c>
      <c r="I15" s="34">
        <f aca="true" t="shared" si="3" ref="I15:I21">H15+F15</f>
        <v>0</v>
      </c>
      <c r="J15" s="34"/>
    </row>
    <row r="16" spans="1:10" ht="12.75">
      <c r="A16" s="34"/>
      <c r="B16" s="34"/>
      <c r="C16" s="34"/>
      <c r="D16" s="34"/>
      <c r="E16" s="34"/>
      <c r="F16" s="34"/>
      <c r="G16" s="34"/>
      <c r="H16" s="34">
        <f t="shared" si="2"/>
        <v>0</v>
      </c>
      <c r="I16" s="34">
        <f t="shared" si="3"/>
        <v>0</v>
      </c>
      <c r="J16" s="34"/>
    </row>
    <row r="17" spans="1:10" ht="12.75">
      <c r="A17" s="34"/>
      <c r="B17" s="34"/>
      <c r="C17" s="34"/>
      <c r="D17" s="34"/>
      <c r="E17" s="34"/>
      <c r="F17" s="34"/>
      <c r="G17" s="34"/>
      <c r="H17" s="34">
        <f t="shared" si="2"/>
        <v>0</v>
      </c>
      <c r="I17" s="34">
        <f t="shared" si="3"/>
        <v>0</v>
      </c>
      <c r="J17" s="34"/>
    </row>
    <row r="18" spans="1:10" ht="12.75">
      <c r="A18" s="34"/>
      <c r="B18" s="34"/>
      <c r="C18" s="34"/>
      <c r="D18" s="34"/>
      <c r="E18" s="34"/>
      <c r="F18" s="34"/>
      <c r="G18" s="34"/>
      <c r="H18" s="34">
        <f t="shared" si="2"/>
        <v>0</v>
      </c>
      <c r="I18" s="34">
        <f t="shared" si="3"/>
        <v>0</v>
      </c>
      <c r="J18" s="34"/>
    </row>
    <row r="19" spans="1:10" ht="12.75">
      <c r="A19" s="34"/>
      <c r="B19" s="34"/>
      <c r="C19" s="34"/>
      <c r="D19" s="34"/>
      <c r="E19" s="34"/>
      <c r="F19" s="34"/>
      <c r="G19" s="34"/>
      <c r="H19" s="34">
        <f t="shared" si="2"/>
        <v>0</v>
      </c>
      <c r="I19" s="34">
        <f t="shared" si="3"/>
        <v>0</v>
      </c>
      <c r="J19" s="34"/>
    </row>
    <row r="20" spans="1:10" ht="12.75">
      <c r="A20" s="34"/>
      <c r="B20" s="34"/>
      <c r="C20" s="34"/>
      <c r="D20" s="34"/>
      <c r="E20" s="34"/>
      <c r="F20" s="34"/>
      <c r="G20" s="34"/>
      <c r="H20" s="34">
        <f t="shared" si="2"/>
        <v>0</v>
      </c>
      <c r="I20" s="34">
        <f t="shared" si="3"/>
        <v>0</v>
      </c>
      <c r="J20" s="34"/>
    </row>
    <row r="21" spans="1:10" ht="12.75">
      <c r="A21" s="34"/>
      <c r="B21" s="34"/>
      <c r="C21" s="34"/>
      <c r="D21" s="34"/>
      <c r="E21" s="34"/>
      <c r="F21" s="34"/>
      <c r="G21" s="34"/>
      <c r="H21" s="34">
        <f t="shared" si="2"/>
        <v>0</v>
      </c>
      <c r="I21" s="34">
        <f t="shared" si="3"/>
        <v>0</v>
      </c>
      <c r="J21" s="34"/>
    </row>
  </sheetData>
  <sheetProtection/>
  <mergeCells count="2">
    <mergeCell ref="C2:E2"/>
    <mergeCell ref="K6:N7"/>
  </mergeCells>
  <printOptions/>
  <pageMargins left="0.37" right="0.3" top="0.31" bottom="0.26" header="0.32" footer="0.21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2011-01-06T12:24:33Z</cp:lastPrinted>
  <dcterms:created xsi:type="dcterms:W3CDTF">1996-10-08T23:32:33Z</dcterms:created>
  <dcterms:modified xsi:type="dcterms:W3CDTF">2011-01-08T18:42:23Z</dcterms:modified>
  <cp:category/>
  <cp:version/>
  <cp:contentType/>
  <cp:contentStatus/>
</cp:coreProperties>
</file>